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06" windowWidth="22350" windowHeight="12990" firstSheet="1" activeTab="2"/>
  </bookViews>
  <sheets>
    <sheet name="Pamatu kopsav." sheetId="1" r:id="rId1"/>
    <sheet name="Visparigie apj. " sheetId="2" r:id="rId2"/>
    <sheet name="iekšējie tīkli apj." sheetId="3" r:id="rId3"/>
    <sheet name="ārējie tīkli apj." sheetId="4" r:id="rId4"/>
  </sheets>
  <definedNames>
    <definedName name="A">#REF!</definedName>
    <definedName name="A_1" localSheetId="0">'Pamatu kopsav.'!$IH:$IH</definedName>
    <definedName name="A_1">#REF!</definedName>
    <definedName name="_xlnm.Print_Titles" localSheetId="3">'ārējie tīkli apj.'!$13:$13</definedName>
    <definedName name="_xlnm.Print_Titles" localSheetId="2">'iekšējie tīkli apj.'!$12:$12</definedName>
    <definedName name="_xlnm.Print_Titles" localSheetId="1">'Visparigie apj. '!$12:$12</definedName>
  </definedNames>
  <calcPr fullCalcOnLoad="1"/>
</workbook>
</file>

<file path=xl/sharedStrings.xml><?xml version="1.0" encoding="utf-8"?>
<sst xmlns="http://schemas.openxmlformats.org/spreadsheetml/2006/main" count="1106" uniqueCount="576">
  <si>
    <t>Kopā:</t>
  </si>
  <si>
    <t>Pavisam kopā:</t>
  </si>
  <si>
    <t>m³</t>
  </si>
  <si>
    <t>Kabelis ar vara dzīslām NYY 5x4</t>
  </si>
  <si>
    <t>Kabelis ar vara dzīslām NYY 5x2,5</t>
  </si>
  <si>
    <t>Kabelis ar vara dzīslām NYY 5x1,5</t>
  </si>
  <si>
    <t>Kabelis ar vara dzīslām NYY 3x2,5</t>
  </si>
  <si>
    <t>Kabelis ar vara dzīslām NYY 3x1,5</t>
  </si>
  <si>
    <r>
      <t>Kabeļa gala apdare 4-35mm</t>
    </r>
    <r>
      <rPr>
        <vertAlign val="superscript"/>
        <sz val="10"/>
        <rFont val="Arial"/>
        <family val="2"/>
      </rPr>
      <t>2</t>
    </r>
  </si>
  <si>
    <t>20.2. Elektrības sadalnes 400/230V</t>
  </si>
  <si>
    <t xml:space="preserve">El. sadalne ar (z/a) IP30 In=100A ar 48 moduļu vietām </t>
  </si>
  <si>
    <t>Līkums ar uzmavu 110/30 º</t>
  </si>
  <si>
    <t>Līkums ar uzmavu 50/30 º</t>
  </si>
  <si>
    <t xml:space="preserve">El. sadalne ar (z/a) IP30 ar 36 moduļu vietām </t>
  </si>
  <si>
    <t>Gaismeklis HBS 250H IP65 ar aizsargrežģi</t>
  </si>
  <si>
    <t>El.slēdzis vientaust. v/a IP54</t>
  </si>
  <si>
    <t>Kārba slēdžiem un kontaktiem IP 20</t>
  </si>
  <si>
    <t>Viss kopā:</t>
  </si>
  <si>
    <t xml:space="preserve">Rezerves bar. UPS 1KVA </t>
  </si>
  <si>
    <t xml:space="preserve"> Slēdži un kontakti</t>
  </si>
  <si>
    <t>Nozarkārba IP40 v/a</t>
  </si>
  <si>
    <t>Pārslēdzis v/a IP20</t>
  </si>
  <si>
    <t>Gaismeklis AOT.PRS 236 IP20</t>
  </si>
  <si>
    <t>Temperatūras devējs</t>
  </si>
  <si>
    <t>Izlaide DN15</t>
  </si>
  <si>
    <t>Siltumizolācija čaula Izover ar folliju 42x30</t>
  </si>
  <si>
    <t>Radiatoru apkure</t>
  </si>
  <si>
    <r>
      <t>sūknēšanu no miksera ar jaudu 6,0m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/st.</t>
    </r>
  </si>
  <si>
    <t>10.2. Durvju ailas</t>
  </si>
  <si>
    <t>Termostata vārsts DN 10; 90 gr.</t>
  </si>
  <si>
    <t xml:space="preserve">Termostata galva </t>
  </si>
  <si>
    <t>Sildķermeņu atgaitas pievienojums DN 10; 90gr.</t>
  </si>
  <si>
    <t>Radiatoru stiprinājumi un balsti</t>
  </si>
  <si>
    <t>Atgaisotājs DN15</t>
  </si>
  <si>
    <t>Daudzslāņa caurule DN32</t>
  </si>
  <si>
    <t>Daudzslāņu cauruļu veidgabali</t>
  </si>
  <si>
    <t>Siltumizolācija 35 x 13</t>
  </si>
  <si>
    <t>Siltumizolācija 42 x 25</t>
  </si>
  <si>
    <t>Siltumizolācijas palīgmateriāli</t>
  </si>
  <si>
    <t>Akmens flīžu grīdas seguma ierīkošana</t>
  </si>
  <si>
    <t>Cauruļu stiprinājumi, balsti</t>
  </si>
  <si>
    <t>Gaisa pūtēju siltumapgāde</t>
  </si>
  <si>
    <t>Melnā metāla caurules DN25</t>
  </si>
  <si>
    <t>Melnā metāla caurules DN32</t>
  </si>
  <si>
    <t>Cauruļu veidgabali</t>
  </si>
  <si>
    <t>Siltumizolācija čaula Izover ar folliju 35x30</t>
  </si>
  <si>
    <t>PVC pārklājums</t>
  </si>
  <si>
    <t>Cauruļu stiprinājumi, balsti, aizsargčaulas</t>
  </si>
  <si>
    <t>Grunts krāsa GF-021</t>
  </si>
  <si>
    <t>kg</t>
  </si>
  <si>
    <t xml:space="preserve">Gaisa pūtēju apsaiste </t>
  </si>
  <si>
    <t>Gaisa pūtējs TopVent DHV-6/A</t>
  </si>
  <si>
    <t>Divvirzienu vārsts DN15 kvs=4,0</t>
  </si>
  <si>
    <t>Balansējošais vārsts DN20</t>
  </si>
  <si>
    <t>Noslēgventīlis DN25</t>
  </si>
  <si>
    <t>Elektromateriāli</t>
  </si>
  <si>
    <t>Ventilācijas sistēma</t>
  </si>
  <si>
    <t>Regulējošais vārsts IRIS 100</t>
  </si>
  <si>
    <t>Regulējošais vārsts IRIS 160</t>
  </si>
  <si>
    <t>Gaisa vads d 100</t>
  </si>
  <si>
    <t>Gaisa vads d 160</t>
  </si>
  <si>
    <t>Gaisa vads d 200</t>
  </si>
  <si>
    <t>Gaisa vadu veidgabali, nestandarta veidgabali</t>
  </si>
  <si>
    <t>Tīrīšanas lūkas apaļajiem gaisa vadiem</t>
  </si>
  <si>
    <t>Cinkots siets</t>
  </si>
  <si>
    <t>Papildus elementi</t>
  </si>
  <si>
    <t>Sienā iebūvējams difuzors VTK80</t>
  </si>
  <si>
    <t>Sienā iebūvējams difuzors VTK100</t>
  </si>
  <si>
    <t>(Darba veids vai konstruktīvā elementa nosaukums)</t>
  </si>
  <si>
    <t>Tāmes izmaksas</t>
  </si>
  <si>
    <t>Ls</t>
  </si>
  <si>
    <t>Nr.p.k.</t>
  </si>
  <si>
    <t>Kods</t>
  </si>
  <si>
    <t xml:space="preserve">                             Darba nosaukums</t>
  </si>
  <si>
    <t>Mērvienība</t>
  </si>
  <si>
    <t>Daudzums</t>
  </si>
  <si>
    <t>Kopā (Ls)</t>
  </si>
  <si>
    <t>summa (Ls)</t>
  </si>
  <si>
    <t>1.</t>
  </si>
  <si>
    <t>2.</t>
  </si>
  <si>
    <t>3.</t>
  </si>
  <si>
    <t>4.</t>
  </si>
  <si>
    <t>5.</t>
  </si>
  <si>
    <t>6.</t>
  </si>
  <si>
    <t>7.</t>
  </si>
  <si>
    <t>8.</t>
  </si>
  <si>
    <t>Kopā</t>
  </si>
  <si>
    <t>Pagaidu piebraucāmā ceļa, laukumu izbūve, uztu -</t>
  </si>
  <si>
    <t>rēšana un likvidācijas izmaksas</t>
  </si>
  <si>
    <t>obj.</t>
  </si>
  <si>
    <t>Būvlaukuma pagaidu nožogojuma izbūve, nojaukšana</t>
  </si>
  <si>
    <t>un nomas izmaksas</t>
  </si>
  <si>
    <t xml:space="preserve">m </t>
  </si>
  <si>
    <t>Pagaidu elektropieslēgums</t>
  </si>
  <si>
    <t>Pagaidu ūdens apgādes nodrošinājums</t>
  </si>
  <si>
    <t>Strādājošo sadzīves telpu īre</t>
  </si>
  <si>
    <t>k-ts</t>
  </si>
  <si>
    <t>Konteinera īre inventāram</t>
  </si>
  <si>
    <t>gab.</t>
  </si>
  <si>
    <t>Būvniecības obj.izkārtnes izgatavošana, uzstādīšana</t>
  </si>
  <si>
    <t>Ģeodēziskie darbi</t>
  </si>
  <si>
    <t>Projektētās sporta zāles  ēkas būvasu nospraušana</t>
  </si>
  <si>
    <t>un būvasu iznesumi, akts</t>
  </si>
  <si>
    <t>Viss kopā</t>
  </si>
  <si>
    <t>Sastādīja :</t>
  </si>
  <si>
    <t>Augsnes virskārtas noņemšana mehani -</t>
  </si>
  <si>
    <t>zēti zem ēkas ar pārvietošnu  līdz 100 m</t>
  </si>
  <si>
    <r>
      <t>100m</t>
    </r>
    <r>
      <rPr>
        <vertAlign val="superscript"/>
        <sz val="10"/>
        <rFont val="Arial"/>
        <family val="2"/>
      </rPr>
      <t>3</t>
    </r>
  </si>
  <si>
    <t>Grunts izstrāde mehanizēti</t>
  </si>
  <si>
    <t xml:space="preserve">Tranšeju un būvbedru rakšana (ar uzstādītiem pret - </t>
  </si>
  <si>
    <t>iegrūšanas nostiprinājumiem) roku darbs</t>
  </si>
  <si>
    <r>
      <t>m</t>
    </r>
    <r>
      <rPr>
        <vertAlign val="superscript"/>
        <sz val="10"/>
        <rFont val="Arial"/>
        <family val="2"/>
      </rPr>
      <t>3</t>
    </r>
  </si>
  <si>
    <t>Liekās grunts aizvešana uz atbērtni līdz 300m</t>
  </si>
  <si>
    <t>Grunts pievešana, uzbēruma ierīkošana mehanizēti</t>
  </si>
  <si>
    <t>Grunts atpakaļ bēršana ar rokām</t>
  </si>
  <si>
    <t>Šķembu pamatkārta, pabetonējums</t>
  </si>
  <si>
    <t>Vidēji rupjas, noblīvētas šķembu kārtas izveidošana</t>
  </si>
  <si>
    <t>Veidņu uzstādīšana, izjaukšana viet. pabetonējumam</t>
  </si>
  <si>
    <t>Betona transportēšana ar mikseri</t>
  </si>
  <si>
    <t>Dzelzbetona pamati</t>
  </si>
  <si>
    <t>Veidņu uzstādīšana, izjaukšana stabveida pamatiem</t>
  </si>
  <si>
    <t>Stabveida pamatu stiegrošana ar siešanas paņēmienu</t>
  </si>
  <si>
    <t>t</t>
  </si>
  <si>
    <t>Stabveida pamatu (B-25) betonēšana ar betona</t>
  </si>
  <si>
    <t>Ieliekamo detaļu uzstādīšana</t>
  </si>
  <si>
    <t>Veidņu uzstādīšana, izjaukšana lentveida pamatiem</t>
  </si>
  <si>
    <t>Vītņstieņu uzstādīšana</t>
  </si>
  <si>
    <t>Cokolsijas</t>
  </si>
  <si>
    <t>Veidņu uzstādīšana, izjaukšana cokolsijām</t>
  </si>
  <si>
    <t>Cokolsiju stiegrošana ar siešanas paņēmienu</t>
  </si>
  <si>
    <t>Izolācijas darbi</t>
  </si>
  <si>
    <t>Vertikāla siltumizolēšana ar putuplastu 50mm</t>
  </si>
  <si>
    <t>Horizontālā hidroizolācija 2 kārtās pielīmētu ruberoīdu</t>
  </si>
  <si>
    <t>m</t>
  </si>
  <si>
    <t>Metālkonstrukciju montāža sporta zālei</t>
  </si>
  <si>
    <t>tipa paneļiem 100 mm biezumā</t>
  </si>
  <si>
    <t>Fasondetaļu uzstādīšana pēc apšuvuma ierīkošanas</t>
  </si>
  <si>
    <t>Grunts virsmas blietēšana ar vibroplati</t>
  </si>
  <si>
    <t>Polistirola siltumizolācijas 50mm ierīkošana</t>
  </si>
  <si>
    <t>Hidroizolācijas ierīkošana</t>
  </si>
  <si>
    <t>Grīdlīstu uzstādīšna</t>
  </si>
  <si>
    <t>Jumta konstrukcijas Z 200x 2,5profīlu montža</t>
  </si>
  <si>
    <t>Jumta konstrukcijas Z 200x 2,0profīlu montža</t>
  </si>
  <si>
    <t>Jumta apšūšana ar '' Sendvič '' tipa paneļiem</t>
  </si>
  <si>
    <t>Lietus ūdens noteksistēma, drošibas aprīkojums</t>
  </si>
  <si>
    <t>Jumta tekņu ierīkošana</t>
  </si>
  <si>
    <t>Ūdens notekcauruļu montāža</t>
  </si>
  <si>
    <t>Ugunsdzēsības kāpnes</t>
  </si>
  <si>
    <t>Sniega barjera</t>
  </si>
  <si>
    <t>Jumta margas</t>
  </si>
  <si>
    <t>PVC logu bloku veramu uzstādīšana</t>
  </si>
  <si>
    <t>PVC logu bloku neveramu uzstādīšana</t>
  </si>
  <si>
    <t>Iekšējo palodžu uzstādīšana</t>
  </si>
  <si>
    <t>Ārējo palodžu uzstādīšana</t>
  </si>
  <si>
    <t>Ārdurvju bloku ierīkošana</t>
  </si>
  <si>
    <t>Iekšdurvju bloku ierīkošana</t>
  </si>
  <si>
    <t>Cokolsijas apdare</t>
  </si>
  <si>
    <t>Ieejas lieveņi, terases, uzjumteņi</t>
  </si>
  <si>
    <t>Betona ēkas apmales ierīkošana</t>
  </si>
  <si>
    <t>Ceļu un laukumu ar bruģa segumu ierīkošana</t>
  </si>
  <si>
    <t>Trotuāra apmaļu ierīkošana</t>
  </si>
  <si>
    <t>Ceļi un laukumi</t>
  </si>
  <si>
    <t>Dažādi darbi</t>
  </si>
  <si>
    <t>Paceļamie basketbola grozu ierīkošana</t>
  </si>
  <si>
    <t>gab</t>
  </si>
  <si>
    <t>Volejbola tīkla statīvu grīdas stiprinājumu izbūve</t>
  </si>
  <si>
    <t>pāri</t>
  </si>
  <si>
    <t>Noņemamo volejbola tīklu un statīvu uzstādīšana</t>
  </si>
  <si>
    <t>Zviedru sienas uzstādīšana</t>
  </si>
  <si>
    <t>Noņemamo rāpšanās virvju uzstādīšana</t>
  </si>
  <si>
    <t>Inventārsastatņu noma, montāža , demontāža</t>
  </si>
  <si>
    <t>Būvgružu savākšana, utilizācija</t>
  </si>
  <si>
    <t xml:space="preserve">K 1 </t>
  </si>
  <si>
    <t>PVC D110 kanalizācijas caurule</t>
  </si>
  <si>
    <t>PVC D50 kanalizācijas caurule</t>
  </si>
  <si>
    <t>Revizija D110</t>
  </si>
  <si>
    <t>gb</t>
  </si>
  <si>
    <t>Tīrīšanas vieta D110</t>
  </si>
  <si>
    <t>kpl</t>
  </si>
  <si>
    <t>Stāvada D110 jumta izvads</t>
  </si>
  <si>
    <t>T gab 110/110/45º</t>
  </si>
  <si>
    <t>T gab 110/50/45º</t>
  </si>
  <si>
    <t>T gab 50/50/45º</t>
  </si>
  <si>
    <t>Līkums ar uzmavu 110/45 º</t>
  </si>
  <si>
    <t>Līkums ar uzmavu 50/45 º</t>
  </si>
  <si>
    <t>Pāreja 110/50</t>
  </si>
  <si>
    <t>Aizsargčaula D110</t>
  </si>
  <si>
    <t>Ugunsdrošības manžete D110</t>
  </si>
  <si>
    <t>Klozetpods ar skalojamo kasti, vāku, poda izvadu, stiprinājumiem</t>
  </si>
  <si>
    <t>Ū 1</t>
  </si>
  <si>
    <t>Cinkotā ūdens gāzes caurule Dn25</t>
  </si>
  <si>
    <t>Izlietnes maisītājs, sviras</t>
  </si>
  <si>
    <t>Palīgmateriāli</t>
  </si>
  <si>
    <t>K 1 āra</t>
  </si>
  <si>
    <t xml:space="preserve">Uponor PEH PN10 Dn50 caurule </t>
  </si>
  <si>
    <t>Sedlu pievienojums ar atloku Dn50/50</t>
  </si>
  <si>
    <t>Aizbīdnis, atloku, Dn50 ar teleskopisko kātu h=2 m, kapi</t>
  </si>
  <si>
    <t>Apakšzemes aizbīdnis Dn50</t>
  </si>
  <si>
    <t>Kaļamā ķeta pāreja uzmava Dn100/50</t>
  </si>
  <si>
    <t>Kaļamā ķeta T gb.ar atlokiem Dn50</t>
  </si>
  <si>
    <t xml:space="preserve">Cinkots apaļdzelzs zemējuma elektrods D=8mm </t>
  </si>
  <si>
    <t>Mērījumspaile</t>
  </si>
  <si>
    <t>Zemējuma stieples turētājs (sienas)</t>
  </si>
  <si>
    <t>Zemējuma stieples turētājs (jumtam)</t>
  </si>
  <si>
    <t>Zemējuma stieples turētājs (korei)</t>
  </si>
  <si>
    <t xml:space="preserve">Krusta klemme </t>
  </si>
  <si>
    <t xml:space="preserve">Cinkots apaļdzelzs zemējuma elektrods D=10mm </t>
  </si>
  <si>
    <t>1,1, Demontāžas darbi</t>
  </si>
  <si>
    <t>1,2, Pagaidu ēkas un būves</t>
  </si>
  <si>
    <t>1, Būvlaukuma sagatavošanas darbi</t>
  </si>
  <si>
    <t>2, Zemes darbi</t>
  </si>
  <si>
    <t>2,3, Grunts izstrāde</t>
  </si>
  <si>
    <t>3, Pamati un pamatnes</t>
  </si>
  <si>
    <t>3,2, Dzelzbetona pamati</t>
  </si>
  <si>
    <t>4, Sienas, ēku un būvju karkasu konstrukcijas</t>
  </si>
  <si>
    <t>4,4, Metāla konstrukcijas</t>
  </si>
  <si>
    <t>4,5, Sienu, karkasu izolācijas darbi</t>
  </si>
  <si>
    <t>8, Grīdu pamatnes, segumi</t>
  </si>
  <si>
    <t>8,2, Betona pamatne</t>
  </si>
  <si>
    <t>9, Jumti, segumi</t>
  </si>
  <si>
    <t>9.1. Nesošo konstrukciju izbūve</t>
  </si>
  <si>
    <t>10. Aiļu aizpildījums</t>
  </si>
  <si>
    <t>10.1. Logu ailas</t>
  </si>
  <si>
    <t>13. Apdares darbi</t>
  </si>
  <si>
    <t>13.1. Iekšējie apdares darbi</t>
  </si>
  <si>
    <t>24. Iekšējie kanalizācijas tīkli, aprīkojums</t>
  </si>
  <si>
    <t>23. Iekšējie ūdensvada tīkli, aprīkojums</t>
  </si>
  <si>
    <t>21. Iekšējās apkures sistēmas</t>
  </si>
  <si>
    <t>22. Vēdināšana</t>
  </si>
  <si>
    <t>Pamatu pabetonējuma (B-7,5) betonēšana ar betona</t>
  </si>
  <si>
    <t>Cokolsiju (B-25) betonēšana ar betona</t>
  </si>
  <si>
    <t>Pabetonējuma stiegru sieta  A-III uzstādīšana</t>
  </si>
  <si>
    <t>Stiegru sieta D.6 Vr-I uzstādīšana</t>
  </si>
  <si>
    <t>1.Vispārējie būvdarbi</t>
  </si>
  <si>
    <t>13.2.Ārējie apdares darbi</t>
  </si>
  <si>
    <t>8,4, Grīdas segumi</t>
  </si>
  <si>
    <t>9,5,Jumta segums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</si>
  <si>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</si>
  <si>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</si>
  <si>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r>
      <t>sūknēšana no miksera ar jaudu 6,0m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/st.</t>
    </r>
  </si>
  <si>
    <r>
      <t>100m</t>
    </r>
    <r>
      <rPr>
        <vertAlign val="superscript"/>
        <sz val="11"/>
        <rFont val="Arial"/>
        <family val="2"/>
      </rPr>
      <t>2</t>
    </r>
  </si>
  <si>
    <t>Plakandzelzis cikkots 40x4</t>
  </si>
  <si>
    <t>obj</t>
  </si>
  <si>
    <t xml:space="preserve">Palīgmateriāli </t>
  </si>
  <si>
    <t>Sistēmas hermētiskuma pārbaude</t>
  </si>
  <si>
    <t>Pieslēgšanās pie esošajām akām</t>
  </si>
  <si>
    <t>viet.</t>
  </si>
  <si>
    <t>33.K 2 lietus ūdeņu kanalizācija</t>
  </si>
  <si>
    <t>32.Ārējie kanalizācijas tīkli, aprīkojums</t>
  </si>
  <si>
    <t>III. Specializētie darbi - ārējie tīkli, sistēmas</t>
  </si>
  <si>
    <t>29. Zibens aizsardzības ierīkošana</t>
  </si>
  <si>
    <t>Signalizācijas panelis</t>
  </si>
  <si>
    <t>Akumulators  7A/h 12V</t>
  </si>
  <si>
    <t>Rokas trauksmes poga FR-2D</t>
  </si>
  <si>
    <t>metri</t>
  </si>
  <si>
    <t>Signalizācijas kabelis (EI 30 min)</t>
  </si>
  <si>
    <t>Ievada elektro automāts  ABB 1B10</t>
  </si>
  <si>
    <t>20. Iekšējie elektrotīkli,apgaismojums, spēka pievadi</t>
  </si>
  <si>
    <t>20.1.kabeļi,vadi</t>
  </si>
  <si>
    <t>kompl.</t>
  </si>
  <si>
    <t>3 polu pārsprieguma novadītājs SP317N</t>
  </si>
  <si>
    <t>Z/a kontakts 220V komplektā ar rāmi IP54</t>
  </si>
  <si>
    <t>Nozrkārbas z/a</t>
  </si>
  <si>
    <t>20.3. apgaismes ķermeņi</t>
  </si>
  <si>
    <t>Gaismeklis ARS/R 236 IP20</t>
  </si>
  <si>
    <t>Gaismeklis ARS/R 418 IP20</t>
  </si>
  <si>
    <t xml:space="preserve">Gaismeklis CD 218 IP65 </t>
  </si>
  <si>
    <t>Tablo ''IZEJA''</t>
  </si>
  <si>
    <t>26. Vājstrāvas tīkli</t>
  </si>
  <si>
    <t>26.3.Ugunsdzēsības signalizācija</t>
  </si>
  <si>
    <t>II. Specializētie darbi - iekšējie tīkli, sistēmas</t>
  </si>
  <si>
    <t>m2</t>
  </si>
  <si>
    <t>Sporta  grīdas seguma ierīkošana</t>
  </si>
  <si>
    <t>Būves nosaukums : Sporta zāle</t>
  </si>
  <si>
    <t>Objekta nosaukums : Sporta zāle</t>
  </si>
  <si>
    <t>Objekta adrese :''Druvas", Vijciema  pagasts, Valkas novads</t>
  </si>
  <si>
    <r>
      <t xml:space="preserve">Tāme sastādīta </t>
    </r>
    <r>
      <rPr>
        <u val="single"/>
        <sz val="10"/>
        <rFont val="Arial"/>
        <family val="2"/>
      </rPr>
      <t>2010</t>
    </r>
    <r>
      <rPr>
        <sz val="10"/>
        <rFont val="Arial"/>
        <family val="2"/>
      </rPr>
      <t>.gada tirgus cenās, pamatojoties uz EL daļas rasējumiem.</t>
    </r>
  </si>
  <si>
    <r>
      <t xml:space="preserve">Tāme sastādīta </t>
    </r>
    <r>
      <rPr>
        <u val="single"/>
        <sz val="11"/>
        <rFont val="Arial"/>
        <family val="2"/>
      </rPr>
      <t>2010</t>
    </r>
    <r>
      <rPr>
        <sz val="11"/>
        <rFont val="Arial"/>
        <family val="2"/>
      </rPr>
      <t>.gada tirgus cenās, pamatojoties uz ŪK</t>
    </r>
    <r>
      <rPr>
        <u val="single"/>
        <sz val="11"/>
        <rFont val="Arial"/>
        <family val="2"/>
      </rPr>
      <t>; AVK</t>
    </r>
    <r>
      <rPr>
        <sz val="11"/>
        <rFont val="Arial"/>
        <family val="2"/>
      </rPr>
      <t xml:space="preserve"> daļas rasējumiem.</t>
    </r>
  </si>
  <si>
    <t>22.06.2010.</t>
  </si>
  <si>
    <t>Objekta nosaukums : Sporta zāle.</t>
  </si>
  <si>
    <t>Ieejas lieveņa ierīkošana L-1</t>
  </si>
  <si>
    <t>Ieejas lieveņa ierīkošana L-2</t>
  </si>
  <si>
    <t>Objekta adrese : ''Druvas''Vijciema pagasts, Valkas novads.</t>
  </si>
  <si>
    <t>Esošās saimniecības ēkas nojaukšana</t>
  </si>
  <si>
    <t>Sienu ārējo fasāžu virsmu apšūšana ar "Sendviča"</t>
  </si>
  <si>
    <t>Betona grīdas ierīkošana</t>
  </si>
  <si>
    <t>Linoleja grīdas ierīkošana</t>
  </si>
  <si>
    <t>Būves nosaukums : Sporta zāle.</t>
  </si>
  <si>
    <t>Objekta adrese :''Druvas'', Vijciema pagasts, Valkas novads.</t>
  </si>
  <si>
    <t>Nesiltināta ārdurvju bloka iebūve.</t>
  </si>
  <si>
    <t>Noblīvētas smilts kārtas izveidošana 100mm</t>
  </si>
  <si>
    <t>Grīdas pamatkārtas 100mm (B-15) betonēšana ar betona</t>
  </si>
  <si>
    <t>sūknēšana no miksera ar jaudu 6,0m3/st.ar vadulu ier.</t>
  </si>
  <si>
    <t>Izlietne fajansa, ar sifonu, stiprinājumiem</t>
  </si>
  <si>
    <t>betons B-20</t>
  </si>
  <si>
    <t>smilts pamatojums</t>
  </si>
  <si>
    <r>
      <t>m</t>
    </r>
    <r>
      <rPr>
        <sz val="11"/>
        <rFont val="Arial"/>
        <family val="2"/>
      </rPr>
      <t>³</t>
    </r>
  </si>
  <si>
    <t>Lieveņa flīzēšana</t>
  </si>
  <si>
    <t>Polikarbonāta jumtiņš</t>
  </si>
  <si>
    <t>Kabelis ar vara dzīslām NY-Y 4x16</t>
  </si>
  <si>
    <t>Kabelis ar vara dzīslām NYY 5x6</t>
  </si>
  <si>
    <t>El. Moduļu sadalne ar 24 moduļu vietām IP30.</t>
  </si>
  <si>
    <t>Ievada slēdzis In 80 A , HA380S In-80A</t>
  </si>
  <si>
    <t>Ievada slēdzis In 25 A, SB325</t>
  </si>
  <si>
    <t>Auto.slēdzis 3/25A/ 'C</t>
  </si>
  <si>
    <t>Auto.slēdzis 3/20A/ C.</t>
  </si>
  <si>
    <t>Auto.slēdzis 3/16A/C.</t>
  </si>
  <si>
    <t>Auto.slēdzis 3/6,3A/C,MC306A</t>
  </si>
  <si>
    <t>Auto.slēdzis 1/16A/C, MC116A</t>
  </si>
  <si>
    <t>Auto.slēdzis 1/10A/C, MC110A</t>
  </si>
  <si>
    <t>Auto.slēdzis 1/6,3A/B, MC106A</t>
  </si>
  <si>
    <t>Auto.slēdzis 1/6,3A/C, MC106</t>
  </si>
  <si>
    <t>Auto.slēdzis 1/1A/ C, MC101</t>
  </si>
  <si>
    <t>Modulārs slēdzis ar gaismas indikāciju SV124, In=16A</t>
  </si>
  <si>
    <t>Motoru palaidējs 3polu, In=4A</t>
  </si>
  <si>
    <t>Vienpola slēdzis z/a IP20</t>
  </si>
  <si>
    <t>Divpola slēdzis z/a IP20</t>
  </si>
  <si>
    <t>Z/a kontakts 230V ar zem. spaili</t>
  </si>
  <si>
    <t>Kontakts 400/230V v/a IP54 25A ar zem. Spaili</t>
  </si>
  <si>
    <t>Gaismekļu sliede 75mm kompl.ar skrūvēm un stiprinājumiem</t>
  </si>
  <si>
    <t>Gaismeklis griestu stiprinājuma HBL100</t>
  </si>
  <si>
    <t>Gaismeklis AOT.PRS 236 IP40,sport.</t>
  </si>
  <si>
    <t>Gaismeklis C 360, IP20</t>
  </si>
  <si>
    <t>Objekts:Sporta zāle.</t>
  </si>
  <si>
    <t>Pamatu materiālu kopsavilkums.</t>
  </si>
  <si>
    <t>Nr.</t>
  </si>
  <si>
    <t>Marka</t>
  </si>
  <si>
    <t>Skaits</t>
  </si>
  <si>
    <t>B7,5 1elem.</t>
  </si>
  <si>
    <t>B7,5 Kopā</t>
  </si>
  <si>
    <t>B25  1elem.</t>
  </si>
  <si>
    <t>B25 Kopā</t>
  </si>
  <si>
    <t xml:space="preserve"> A-I             1 elem.</t>
  </si>
  <si>
    <t xml:space="preserve"> A-I   Kopā</t>
  </si>
  <si>
    <t xml:space="preserve"> A-III  1elem.</t>
  </si>
  <si>
    <t xml:space="preserve"> A-III  Kopā</t>
  </si>
  <si>
    <t>1.Pamati Pm</t>
  </si>
  <si>
    <t>1.1.</t>
  </si>
  <si>
    <t>Pm-1</t>
  </si>
  <si>
    <t>1.2.</t>
  </si>
  <si>
    <t>Pm-2</t>
  </si>
  <si>
    <t>1.3.</t>
  </si>
  <si>
    <t>Pm-3</t>
  </si>
  <si>
    <t>1.4.</t>
  </si>
  <si>
    <t>Pm-4</t>
  </si>
  <si>
    <t>savilces</t>
  </si>
  <si>
    <t>2. Cokola sijas Cs</t>
  </si>
  <si>
    <t>2.1.</t>
  </si>
  <si>
    <t>Cs-1</t>
  </si>
  <si>
    <t>2.2.</t>
  </si>
  <si>
    <t>Cs-2</t>
  </si>
  <si>
    <t>Griezums 1-1</t>
  </si>
  <si>
    <t>Griezums 2-2</t>
  </si>
  <si>
    <t>DokumNr.</t>
  </si>
  <si>
    <t>Nosaukums</t>
  </si>
  <si>
    <t>Parasksts</t>
  </si>
  <si>
    <t>Dat.</t>
  </si>
  <si>
    <t>2009. gads</t>
  </si>
  <si>
    <t>Pasūtītājs: Valkas novada dome</t>
  </si>
  <si>
    <t>Proj. Vad.</t>
  </si>
  <si>
    <t>P.Poikjāns</t>
  </si>
  <si>
    <t>22.06,2010</t>
  </si>
  <si>
    <t>Konstruktors</t>
  </si>
  <si>
    <t>P.Poikāns</t>
  </si>
  <si>
    <t>Sporta zāle. '''Druvas'', Vijciema pag., Valkas novads.</t>
  </si>
  <si>
    <t>Stadija</t>
  </si>
  <si>
    <t>Lapa</t>
  </si>
  <si>
    <t>Lapu sk.</t>
  </si>
  <si>
    <t>Izstrādāja</t>
  </si>
  <si>
    <t>TP</t>
  </si>
  <si>
    <t>Pamatu materiālu kopsavilkuma tabula</t>
  </si>
  <si>
    <t>Pasūt. Nr. 02-10-S</t>
  </si>
  <si>
    <t>SIA ''Arhitekte G. Kursīte''</t>
  </si>
  <si>
    <t>Kombinētais detektors EA-318-4H</t>
  </si>
  <si>
    <t>Skaņas signāls(iekšējais) SEM900 12V</t>
  </si>
  <si>
    <t>Ventilācijas atslēgšanas relejs NR-8276 12V</t>
  </si>
  <si>
    <t>Trauksmes signalizācijas kabelis KLMA 4x0,5</t>
  </si>
  <si>
    <t>Kabelis  (el. sadale - panelis) EUROSAFE 3x1,5</t>
  </si>
  <si>
    <t>PVH caurule FFKu-EL-F-HO-16</t>
  </si>
  <si>
    <t>Kabeļkanāli 15x15</t>
  </si>
  <si>
    <t>Skaņas signāls(ārējais) MR100 12V 103db</t>
  </si>
  <si>
    <t>Bk-13</t>
  </si>
  <si>
    <t>Pamatojuma betonēšana  B7,5</t>
  </si>
  <si>
    <t>Lentveida pamatu (B-7.5) betonēšana ar betona</t>
  </si>
  <si>
    <t xml:space="preserve">Sienu ārējo fasāžu virsmu apšūšana ar tērauda </t>
  </si>
  <si>
    <t>loksnēm PP-20</t>
  </si>
  <si>
    <t>Montēt siltummaini karstam ūdenim (izjaucams, ar izolāciju) U165R.</t>
  </si>
  <si>
    <t>Montēt programmas regulatoru ECL300</t>
  </si>
  <si>
    <t>Montēt ārgaisa temperatūras sensoru ESMT</t>
  </si>
  <si>
    <t>Montēt apkures regulējošo vārstu VRG3-25 Kv-10</t>
  </si>
  <si>
    <t>Motors apkures kontūram AMV-15</t>
  </si>
  <si>
    <t>Montēt karstā ūdens regulējošo vārstu VRG3 Kv-6,3</t>
  </si>
  <si>
    <t>Motors apkures kontūram AMV-35</t>
  </si>
  <si>
    <t>Montēt cirkulācijas sūkni apkurei UPS40-602F</t>
  </si>
  <si>
    <t>Montēt sūkni karstajam ūdenim UPS 25-40B</t>
  </si>
  <si>
    <r>
      <t>Montēt aukstā ūdens skaitītāju 1,5m</t>
    </r>
    <r>
      <rPr>
        <sz val="10"/>
        <rFont val="Arial"/>
        <family val="2"/>
      </rPr>
      <t>³</t>
    </r>
    <r>
      <rPr>
        <sz val="10"/>
        <rFont val="Helv"/>
        <family val="0"/>
      </rPr>
      <t>/h</t>
    </r>
  </si>
  <si>
    <t>Montēt temperatūras sensoru plūsmai ESMU</t>
  </si>
  <si>
    <t>Montēt atgaisotājuas 1/2''</t>
  </si>
  <si>
    <t>Montēt drošības vārstus</t>
  </si>
  <si>
    <t>Montēt filtrus Dn 50mm</t>
  </si>
  <si>
    <t>Montēt filtrus Dn 25mm</t>
  </si>
  <si>
    <t>Montēt lodveida krānus metin. Dn 50mm.</t>
  </si>
  <si>
    <t>Montēt lodveida krānus Dn 32mm.</t>
  </si>
  <si>
    <t>Motēt lodveida krānus Dn 25mm.</t>
  </si>
  <si>
    <t>Montēt vienvirziena vārstus Dn 50mm</t>
  </si>
  <si>
    <t>Montēt vienvirziena vārstus Dn 25mm.</t>
  </si>
  <si>
    <t>Montēt termometrus</t>
  </si>
  <si>
    <t>Montēt izlaides 1/2''</t>
  </si>
  <si>
    <t>Montēt manometrus</t>
  </si>
  <si>
    <t>Montēt lodveida ventiļus manometriem</t>
  </si>
  <si>
    <t>Montēt metinātās tērauda caurules Dn 50mm.</t>
  </si>
  <si>
    <t>Montēt metinātās tērauda caurules Dn 40mm.</t>
  </si>
  <si>
    <t>Montēt metinātās tērauda caurules Dn 32mm.</t>
  </si>
  <si>
    <t>Montēt metinātās tērauda caurules Dn 15mm.</t>
  </si>
  <si>
    <t>Notīrīt rūsu , gruntēt caurules.</t>
  </si>
  <si>
    <r>
      <t>m</t>
    </r>
    <r>
      <rPr>
        <sz val="10"/>
        <rFont val="Arial"/>
        <family val="2"/>
      </rPr>
      <t>²</t>
    </r>
  </si>
  <si>
    <t>Cauruļu izolācija ar akmens vati ,fol.50-50mm</t>
  </si>
  <si>
    <t>Tas pats Dn 40-50mm</t>
  </si>
  <si>
    <t>Tas pats Dn 32-50mm</t>
  </si>
  <si>
    <t>Tas pats Dn 15-50mm</t>
  </si>
  <si>
    <t>Montēt lodveida ieejā</t>
  </si>
  <si>
    <r>
      <t>Montēt caurules karst. Ūd. Wirsbo PE-XaQ</t>
    </r>
    <r>
      <rPr>
        <sz val="10"/>
        <rFont val="Arial"/>
        <family val="2"/>
      </rPr>
      <t>&amp;</t>
    </r>
    <r>
      <rPr>
        <sz val="10"/>
        <rFont val="Arial"/>
        <family val="2"/>
      </rPr>
      <t>E Dn 25mm</t>
    </r>
  </si>
  <si>
    <t>Montēt kolektoru</t>
  </si>
  <si>
    <t>Montēt līkumus, pārejas un savienojumus</t>
  </si>
  <si>
    <t>Elektromontāžas darbi</t>
  </si>
  <si>
    <t xml:space="preserve">Siltuma mezgls. </t>
  </si>
  <si>
    <t>Jumta konstrukcijas Z 150x 2,5profīlu montža</t>
  </si>
  <si>
    <t>Iekārto griestu izbūve</t>
  </si>
  <si>
    <t>Ģipškartona sienu sagatavošana krāsošanai,ŪEK A krāsojums sienām</t>
  </si>
  <si>
    <t>PVC kanalizācijas skataka D560/160, h=2.0 m, ar ķeta rāmi un vāku</t>
  </si>
  <si>
    <t>PVC kanalizācijas skataka D5600/160, h=2,4 m, ar ķeta rāmi un vāku (teleskop.)</t>
  </si>
  <si>
    <t>PVC kanalizācijas skataka D400, telesk., ar 40tn rāmi un vāku ar restēm (mod, 110-160-200)</t>
  </si>
  <si>
    <t>Dzelzsbetona kanalizācijas aka D1000,h=2,0m, čug. lūka</t>
  </si>
  <si>
    <t>Lietus ūdens kanalizācijas šķērsojums</t>
  </si>
  <si>
    <t>Ūdensvada šķērsojums</t>
  </si>
  <si>
    <t>Siltumtrases šķērsojums</t>
  </si>
  <si>
    <t>Asfalta seguma noņemšana</t>
  </si>
  <si>
    <r>
      <t>m</t>
    </r>
    <r>
      <rPr>
        <sz val="10"/>
        <rFont val="Arial"/>
        <family val="0"/>
      </rPr>
      <t>²</t>
    </r>
  </si>
  <si>
    <t>Asfalta seguma atjaunošana</t>
  </si>
  <si>
    <t>PP D110 veidgabali</t>
  </si>
  <si>
    <t>PP D160 veidgabali</t>
  </si>
  <si>
    <t>Klozetpods ar skalojamo kasti, vāku, poda izvadu,  stiprinājumiem, paredzēts civēkiem ar kustību traucējumiem.</t>
  </si>
  <si>
    <t>Montēt tērauda radiatorus, tips 11, H=300, L=600</t>
  </si>
  <si>
    <t>Radiātors PC11-400x400</t>
  </si>
  <si>
    <t>Radiātors PC11-400x600</t>
  </si>
  <si>
    <t>Radiātors PC22-400x700</t>
  </si>
  <si>
    <t>Radiātors PC22-500x1200</t>
  </si>
  <si>
    <t>Radiātors PC33-500x1200</t>
  </si>
  <si>
    <t>Radiātors PC33-500x1400</t>
  </si>
  <si>
    <t>Daudzslāņa caurule DN20</t>
  </si>
  <si>
    <t>Daudzslāņa caurule DN25</t>
  </si>
  <si>
    <t>Caurule ''Wirsbo'' DN20x2</t>
  </si>
  <si>
    <t>Balansējošais vārsts DN32</t>
  </si>
  <si>
    <t>Automātiskais atgaisotājs</t>
  </si>
  <si>
    <t>Siltumizolācijas čaulas Dn25 biez.30mm</t>
  </si>
  <si>
    <t>Siltumizolācijas čaulas Dn25 biez.40m, ar polivilh. pārkl.</t>
  </si>
  <si>
    <t>Apkures sistēmas ieregulēšana</t>
  </si>
  <si>
    <t>sistēma</t>
  </si>
  <si>
    <t>Apkures sistēmas hidrauliskā pārbaude</t>
  </si>
  <si>
    <t>Zemgrīdas apkures telpas termostats</t>
  </si>
  <si>
    <t>Nerūsējošā tērauda 3cilpu sadalītājs</t>
  </si>
  <si>
    <t>Multifolija 4mm</t>
  </si>
  <si>
    <t>Montēt lodveida krānus Dn 25mm.</t>
  </si>
  <si>
    <t>Montēt lodveida krānus Dn 20mm.</t>
  </si>
  <si>
    <t>30.Ārējie siltumtīkli</t>
  </si>
  <si>
    <t>Montēt rūpnieciski izolētas caurules ar difūzijas barjeru un signālvadiem, Dn50/125mm-PEX</t>
  </si>
  <si>
    <t>Tas pats, Dn32/90mm-PEX</t>
  </si>
  <si>
    <t>Montēt savienojumus PEX-PEX Dn50/125</t>
  </si>
  <si>
    <t>Mufes SX-125</t>
  </si>
  <si>
    <t>Putu pakas</t>
  </si>
  <si>
    <t>Montēt savienojumus PEX-metāls, Dn48-Dn50PEX</t>
  </si>
  <si>
    <t>Tas pats, Dn33-Dn32PEX</t>
  </si>
  <si>
    <t>Montēt sienas blīves Dn50/125 PEX</t>
  </si>
  <si>
    <t>Tas pats, Dn32/90 PEX</t>
  </si>
  <si>
    <t>Montēt gala cepures Dn50/125 PEX</t>
  </si>
  <si>
    <t>Signāllenta</t>
  </si>
  <si>
    <t>Cauruļvadu spiediena pārbaude</t>
  </si>
  <si>
    <t>Cauruļvadu marķēšana un tīkla montāža tranšejās</t>
  </si>
  <si>
    <t>Pievienoties esošajiem siltumtīkliem</t>
  </si>
  <si>
    <t>vieta</t>
  </si>
  <si>
    <t>31.Ārējie ūdensvada Ū-1 tīkli</t>
  </si>
  <si>
    <r>
      <t>m</t>
    </r>
    <r>
      <rPr>
        <sz val="11"/>
        <rFont val="Arial"/>
        <family val="0"/>
      </rPr>
      <t>²</t>
    </r>
  </si>
  <si>
    <t>Metāla kolonnu apdare ar elastīgu materiālu</t>
  </si>
  <si>
    <t>Grunts izstrāde ar ekskavatoru</t>
  </si>
  <si>
    <r>
      <t>m</t>
    </r>
    <r>
      <rPr>
        <sz val="11"/>
        <rFont val="Arial"/>
        <family val="0"/>
      </rPr>
      <t>³</t>
    </r>
  </si>
  <si>
    <t>Pamatnes ierīkošana zem cauruļvadiem, B=10cm.</t>
  </si>
  <si>
    <t>Tranšeju aizbēršana ar smilti , B=20cm</t>
  </si>
  <si>
    <t>Tranšeju aizbēršana ar grunti blietējot pa kārtām b=20cm.</t>
  </si>
  <si>
    <t>PVC D200 T8 kanalizācijas caurules iebūve, tranšeju rakšana, aizbēršana, smilts pamatojums.</t>
  </si>
  <si>
    <t>PVC D160 T8 kanalizācijas caurules iebūve, tranšeju rakšana, aizbēršana, smilts pamatojums.</t>
  </si>
  <si>
    <t>PP D200 T8 kanalizācijas caurules iebūve, tranšeju rakšana, aizbēršana, smilts pamatojums.</t>
  </si>
  <si>
    <t>PP D160 T8 kanalizācijas caurules iebūve, tranšeju rakšana, aizbēršana, smilts pamatojums.</t>
  </si>
  <si>
    <t>PP D110 T8 kanalizācijas caurules iebūve, tranšeju rakšana, aizbēršana, smilts pamatojums.</t>
  </si>
  <si>
    <t>Smilts iestrāde</t>
  </si>
  <si>
    <t>N-1,N-2 ventilācijas sistēma</t>
  </si>
  <si>
    <t>Nosūces ventilators AW 300E-4-K ar pretvārstu.</t>
  </si>
  <si>
    <t>Stiprinājumi</t>
  </si>
  <si>
    <t>P-1,P-2  sistēmas</t>
  </si>
  <si>
    <t>Gaisa vads d 125</t>
  </si>
  <si>
    <t>N-3,N-4,N-5 ventilācijas sistēma</t>
  </si>
  <si>
    <t>N-6,N-7, N-8, N-9 ventilācijas sistēma</t>
  </si>
  <si>
    <t>N-10,N-11, N-12, N-13 ventilācijas sistēma</t>
  </si>
  <si>
    <t>Sadzīves  ventilators DECOR 100CR.</t>
  </si>
  <si>
    <t>Sadzīves  ventilators DECOR 200CR.</t>
  </si>
  <si>
    <t>Ventilācijas jumtiņš</t>
  </si>
  <si>
    <t>Veidgabali</t>
  </si>
  <si>
    <t>Ugunsdrošais vārsts SPB 160</t>
  </si>
  <si>
    <t>Apgriezienu regulators MTY 1AU</t>
  </si>
  <si>
    <t>Gravitācijas reste VK 35</t>
  </si>
  <si>
    <t>Gaisa vads d 250</t>
  </si>
  <si>
    <t>Ugunsdrošais vārsts BSD  250</t>
  </si>
  <si>
    <t>Montāža, regulēšana</t>
  </si>
  <si>
    <t>Pieplūdes difuzors DEC 200P</t>
  </si>
  <si>
    <t>Lodveida ventīlis Dn15, Pn10</t>
  </si>
  <si>
    <t>Lodveida ventīlis  Dn20, PN10</t>
  </si>
  <si>
    <t>Lodveida ventīlis, Dn25, PN10</t>
  </si>
  <si>
    <t>Daudzslāņu plastmasas caurule Dn20</t>
  </si>
  <si>
    <t>Daudzslāņu plastmasas caurule Dn25</t>
  </si>
  <si>
    <t>Daudzslāņu plastmasas caurule Dn32</t>
  </si>
  <si>
    <t>Lodveida ventīlis,  Dn32, PN10</t>
  </si>
  <si>
    <t>Vienvirziena vārsts, Dn15</t>
  </si>
  <si>
    <t>Vienvirziena vārsts, Dn20</t>
  </si>
  <si>
    <t>Ūdens mērītājs, Dn20</t>
  </si>
  <si>
    <t>Sietiņfiltrs Pn16, Dn20</t>
  </si>
  <si>
    <t>Manometrs 0-6bar.</t>
  </si>
  <si>
    <t>Tukšošanas krāns Dn15</t>
  </si>
  <si>
    <t>Jaucējkrāns dušai ar dušas sietiņu un lokano šļūteni</t>
  </si>
  <si>
    <t>Pretsvīšanas  izolācija 22x20</t>
  </si>
  <si>
    <t>Pretsvīšanas  izolācija 28x20</t>
  </si>
  <si>
    <t>Pretsvīšanas  izolācija 35x20</t>
  </si>
  <si>
    <t>Montāžas palīgmateriāli stiprinājumi</t>
  </si>
  <si>
    <t>Sistēmas pārbaude .</t>
  </si>
  <si>
    <t>Ū 2</t>
  </si>
  <si>
    <t>Ugunsdzēsības skapīša ar krānu Dn50, šļūteni 20m, stobru, aizbīdņa palaišanas pogu uzstādīšana pievienojot ūdensvadam</t>
  </si>
  <si>
    <t>Cinkotā ūdens gāzes caurule Dn48.3x3,5</t>
  </si>
  <si>
    <t>Cinkotās ūdens gāzes caurules līkums 90° Dn50</t>
  </si>
  <si>
    <t>Lodveida ventīlis,  Dn50, PN10</t>
  </si>
  <si>
    <t xml:space="preserve">Metināmais trejgabals Dn50/50/ 90° </t>
  </si>
  <si>
    <t>Sistēmas cauruļvadu hidrauliskā pārbaude</t>
  </si>
  <si>
    <t>Cauruļvadu krāsošana ar pretkorozijas krāsu.</t>
  </si>
  <si>
    <t>m²</t>
  </si>
  <si>
    <t>Katla nomaiņa.</t>
  </si>
  <si>
    <t>Apkures katla SC-120S demontāža</t>
  </si>
  <si>
    <t>Apkures katla SC230S montāža</t>
  </si>
  <si>
    <t>Apkures katla apsaistes montāža</t>
  </si>
  <si>
    <t>Apkures katla ieregulēšana</t>
  </si>
  <si>
    <t>Piezīmes</t>
  </si>
  <si>
    <t>Izcenojums (Ls)</t>
  </si>
  <si>
    <t>Pasūtījuma Nr. :</t>
  </si>
  <si>
    <t>Būvapjomi</t>
  </si>
  <si>
    <t xml:space="preserve">      Summa       (Ls)</t>
  </si>
  <si>
    <t xml:space="preserve">     Izcenojums      (Ls)</t>
  </si>
  <si>
    <t xml:space="preserve">Pasūtījuma Nr. : </t>
  </si>
  <si>
    <t>Metālkonstrukciju izmaksas sporta zālei</t>
  </si>
  <si>
    <t>Jumta konstrukcijas metāla latojuma izmaksas un montāža sadzīves telpām asīs 1-7/A-B-C.</t>
  </si>
  <si>
    <t>Metālkonstrukciju izmaksas asīs 1-7/A-B-C</t>
  </si>
  <si>
    <t>Metālkonstrukciju montāža asīs 1-7/A-B-C</t>
  </si>
  <si>
    <t xml:space="preserve">Ģipškartona starpsienu izbūve </t>
  </si>
  <si>
    <t>5. Starpsienas.</t>
  </si>
  <si>
    <t>5.4. Atvieglotu konstrukciju starpsienas.</t>
  </si>
  <si>
    <t>mitrumizturīgās ģipškartona loksnes</t>
  </si>
  <si>
    <t>skrūves metālam 26mm</t>
  </si>
  <si>
    <t>skrūves metālam 28mm</t>
  </si>
  <si>
    <t>tvaika izolācijas plēve</t>
  </si>
  <si>
    <t>WD profils , l=3m</t>
  </si>
  <si>
    <t>profils UA-P 100, l=3m</t>
  </si>
  <si>
    <t>CW profils, L=3m</t>
  </si>
  <si>
    <t>100gab.</t>
  </si>
  <si>
    <t>Pamatu savilču uzstādīšana un izmaksas</t>
  </si>
  <si>
    <t xml:space="preserve">ģipškartona loknes (baltās)  </t>
  </si>
  <si>
    <t>Sienu apdare ar keramiskajām sienu flīzēm</t>
  </si>
  <si>
    <t>Skatītāju soliņu iebūve (koka)</t>
  </si>
  <si>
    <t>Grīdas traps D50</t>
  </si>
  <si>
    <t>Dušas vācele ar sifonu</t>
  </si>
  <si>
    <t>Nozarkārbas JB-70WH CQR</t>
  </si>
  <si>
    <t>Tāme sastādīta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</si>
</sst>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0.000"/>
    <numFmt numFmtId="176" formatCode="0.0"/>
    <numFmt numFmtId="177" formatCode="0.0000"/>
    <numFmt numFmtId="178" formatCode="0.000000"/>
    <numFmt numFmtId="179" formatCode="0.00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27">
    <font>
      <sz val="10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name val="Helv"/>
      <family val="0"/>
    </font>
    <font>
      <sz val="10"/>
      <name val="Times New Roman"/>
      <family val="1"/>
    </font>
    <font>
      <sz val="10"/>
      <name val="Tahoma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textRotation="90" wrapText="1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9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Alignment="1">
      <alignment/>
    </xf>
    <xf numFmtId="0" fontId="1" fillId="0" borderId="2" xfId="0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2" fontId="11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2" fontId="16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2" fontId="13" fillId="0" borderId="2" xfId="0" applyNumberFormat="1" applyFont="1" applyBorder="1" applyAlignment="1">
      <alignment horizontal="center"/>
    </xf>
    <xf numFmtId="0" fontId="10" fillId="0" borderId="2" xfId="20" applyFont="1" applyBorder="1" applyAlignment="1">
      <alignment/>
      <protection/>
    </xf>
    <xf numFmtId="0" fontId="10" fillId="0" borderId="2" xfId="20" applyFont="1" applyFill="1" applyBorder="1" applyAlignment="1">
      <alignment/>
      <protection/>
    </xf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17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9" fontId="1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1" fillId="0" borderId="2" xfId="0" applyBorder="1" applyAlignment="1">
      <alignment horizontal="center"/>
    </xf>
    <xf numFmtId="0" fontId="1" fillId="0" borderId="2" xfId="0" applyBorder="1" applyAlignment="1">
      <alignment wrapText="1"/>
    </xf>
    <xf numFmtId="0" fontId="1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Border="1" applyAlignment="1">
      <alignment horizontal="center" wrapText="1"/>
    </xf>
    <xf numFmtId="0" fontId="1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ill="1" applyBorder="1" applyAlignment="1">
      <alignment wrapText="1"/>
    </xf>
    <xf numFmtId="0" fontId="1" fillId="0" borderId="2" xfId="0" applyFill="1" applyBorder="1" applyAlignment="1">
      <alignment horizontal="center" wrapText="1"/>
    </xf>
    <xf numFmtId="1" fontId="1" fillId="0" borderId="2" xfId="0" applyNumberFormat="1" applyBorder="1" applyAlignment="1">
      <alignment horizontal="center"/>
    </xf>
    <xf numFmtId="0" fontId="0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1" fillId="0" borderId="2" xfId="0" applyNumberFormat="1" applyFill="1" applyBorder="1" applyAlignment="1">
      <alignment horizontal="center"/>
    </xf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1" fontId="20" fillId="0" borderId="2" xfId="0" applyNumberFormat="1" applyFont="1" applyFill="1" applyBorder="1" applyAlignment="1">
      <alignment horizontal="center"/>
    </xf>
    <xf numFmtId="176" fontId="0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0" xfId="21" applyNumberFormat="1" applyFont="1" applyFill="1" applyBorder="1" applyAlignment="1">
      <alignment horizontal="center"/>
      <protection/>
    </xf>
    <xf numFmtId="2" fontId="0" fillId="0" borderId="2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0" fillId="0" borderId="0" xfId="21" applyNumberFormat="1" applyFont="1" applyFill="1" applyBorder="1" applyAlignment="1">
      <alignment horizontal="center"/>
      <protection/>
    </xf>
    <xf numFmtId="0" fontId="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right"/>
    </xf>
    <xf numFmtId="0" fontId="0" fillId="0" borderId="8" xfId="19" applyBorder="1" applyAlignment="1">
      <alignment horizontal="center"/>
      <protection/>
    </xf>
    <xf numFmtId="0" fontId="0" fillId="0" borderId="0" xfId="19">
      <alignment/>
      <protection/>
    </xf>
    <xf numFmtId="0" fontId="14" fillId="0" borderId="9" xfId="19" applyFont="1" applyBorder="1" applyAlignment="1">
      <alignment/>
      <protection/>
    </xf>
    <xf numFmtId="0" fontId="14" fillId="0" borderId="0" xfId="19" applyFont="1" applyAlignment="1">
      <alignment/>
      <protection/>
    </xf>
    <xf numFmtId="0" fontId="0" fillId="0" borderId="0" xfId="19" applyBorder="1" applyAlignment="1">
      <alignment/>
      <protection/>
    </xf>
    <xf numFmtId="0" fontId="8" fillId="0" borderId="10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10" fillId="0" borderId="12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/>
      <protection/>
    </xf>
    <xf numFmtId="0" fontId="0" fillId="0" borderId="6" xfId="19" applyBorder="1" applyAlignment="1">
      <alignment/>
      <protection/>
    </xf>
    <xf numFmtId="0" fontId="0" fillId="0" borderId="14" xfId="19" applyBorder="1" applyAlignment="1">
      <alignment/>
      <protection/>
    </xf>
    <xf numFmtId="0" fontId="10" fillId="0" borderId="15" xfId="19" applyFont="1" applyBorder="1" applyAlignment="1">
      <alignment horizontal="center"/>
      <protection/>
    </xf>
    <xf numFmtId="176" fontId="10" fillId="0" borderId="12" xfId="19" applyNumberFormat="1" applyFont="1" applyBorder="1" applyAlignment="1">
      <alignment horizontal="center"/>
      <protection/>
    </xf>
    <xf numFmtId="176" fontId="10" fillId="0" borderId="16" xfId="19" applyNumberFormat="1" applyFont="1" applyBorder="1" applyAlignment="1">
      <alignment horizontal="center"/>
      <protection/>
    </xf>
    <xf numFmtId="176" fontId="0" fillId="0" borderId="6" xfId="19" applyNumberFormat="1" applyBorder="1" applyAlignment="1">
      <alignment horizontal="center"/>
      <protection/>
    </xf>
    <xf numFmtId="0" fontId="11" fillId="0" borderId="6" xfId="19" applyFont="1" applyBorder="1" applyAlignment="1">
      <alignment horizontal="center"/>
      <protection/>
    </xf>
    <xf numFmtId="0" fontId="11" fillId="0" borderId="14" xfId="19" applyFont="1" applyBorder="1" applyAlignment="1">
      <alignment horizontal="center"/>
      <protection/>
    </xf>
    <xf numFmtId="0" fontId="10" fillId="0" borderId="12" xfId="19" applyFont="1" applyBorder="1" applyAlignment="1">
      <alignment horizontal="left"/>
      <protection/>
    </xf>
    <xf numFmtId="176" fontId="2" fillId="0" borderId="12" xfId="19" applyNumberFormat="1" applyFont="1" applyBorder="1" applyAlignment="1">
      <alignment horizontal="center"/>
      <protection/>
    </xf>
    <xf numFmtId="176" fontId="2" fillId="0" borderId="16" xfId="19" applyNumberFormat="1" applyFont="1" applyBorder="1" applyAlignment="1">
      <alignment horizontal="center"/>
      <protection/>
    </xf>
    <xf numFmtId="176" fontId="3" fillId="0" borderId="6" xfId="19" applyNumberFormat="1" applyFont="1" applyBorder="1" applyAlignment="1">
      <alignment horizontal="center"/>
      <protection/>
    </xf>
    <xf numFmtId="0" fontId="12" fillId="0" borderId="6" xfId="19" applyFont="1" applyBorder="1" applyAlignment="1">
      <alignment horizontal="center"/>
      <protection/>
    </xf>
    <xf numFmtId="0" fontId="12" fillId="0" borderId="14" xfId="19" applyFont="1" applyBorder="1" applyAlignment="1">
      <alignment horizontal="center"/>
      <protection/>
    </xf>
    <xf numFmtId="0" fontId="10" fillId="0" borderId="17" xfId="19" applyFont="1" applyBorder="1" applyAlignment="1">
      <alignment horizontal="center"/>
      <protection/>
    </xf>
    <xf numFmtId="0" fontId="10" fillId="0" borderId="18" xfId="19" applyFont="1" applyBorder="1" applyAlignment="1">
      <alignment horizontal="left"/>
      <protection/>
    </xf>
    <xf numFmtId="0" fontId="23" fillId="0" borderId="18" xfId="19" applyFont="1" applyBorder="1" applyAlignment="1">
      <alignment horizontal="center"/>
      <protection/>
    </xf>
    <xf numFmtId="0" fontId="10" fillId="0" borderId="19" xfId="19" applyFont="1" applyBorder="1" applyAlignment="1">
      <alignment horizontal="center"/>
      <protection/>
    </xf>
    <xf numFmtId="1" fontId="10" fillId="0" borderId="12" xfId="19" applyNumberFormat="1" applyFont="1" applyBorder="1" applyAlignment="1">
      <alignment horizontal="center"/>
      <protection/>
    </xf>
    <xf numFmtId="2" fontId="10" fillId="0" borderId="12" xfId="19" applyNumberFormat="1" applyFont="1" applyBorder="1" applyAlignment="1">
      <alignment horizontal="center"/>
      <protection/>
    </xf>
    <xf numFmtId="176" fontId="10" fillId="0" borderId="12" xfId="19" applyNumberFormat="1" applyFont="1" applyBorder="1" applyAlignment="1">
      <alignment horizontal="center"/>
      <protection/>
    </xf>
    <xf numFmtId="176" fontId="11" fillId="0" borderId="14" xfId="19" applyNumberFormat="1" applyFont="1" applyBorder="1" applyAlignment="1">
      <alignment horizontal="center"/>
      <protection/>
    </xf>
    <xf numFmtId="0" fontId="10" fillId="0" borderId="12" xfId="19" applyFont="1" applyBorder="1" applyAlignment="1">
      <alignment horizontal="center"/>
      <protection/>
    </xf>
    <xf numFmtId="0" fontId="10" fillId="0" borderId="20" xfId="19" applyFont="1" applyBorder="1" applyAlignment="1">
      <alignment horizontal="center"/>
      <protection/>
    </xf>
    <xf numFmtId="0" fontId="10" fillId="0" borderId="21" xfId="19" applyFont="1" applyBorder="1" applyAlignment="1">
      <alignment horizontal="left"/>
      <protection/>
    </xf>
    <xf numFmtId="0" fontId="18" fillId="0" borderId="21" xfId="19" applyFont="1" applyBorder="1" applyAlignment="1">
      <alignment horizontal="center"/>
      <protection/>
    </xf>
    <xf numFmtId="0" fontId="18" fillId="0" borderId="22" xfId="19" applyFont="1" applyBorder="1" applyAlignment="1">
      <alignment horizontal="center"/>
      <protection/>
    </xf>
    <xf numFmtId="176" fontId="2" fillId="0" borderId="22" xfId="19" applyNumberFormat="1" applyFont="1" applyBorder="1" applyAlignment="1">
      <alignment horizontal="center"/>
      <protection/>
    </xf>
    <xf numFmtId="176" fontId="2" fillId="0" borderId="23" xfId="19" applyNumberFormat="1" applyFont="1" applyBorder="1" applyAlignment="1">
      <alignment horizontal="center"/>
      <protection/>
    </xf>
    <xf numFmtId="176" fontId="3" fillId="0" borderId="24" xfId="19" applyNumberFormat="1" applyFont="1" applyBorder="1" applyAlignment="1">
      <alignment horizontal="center"/>
      <protection/>
    </xf>
    <xf numFmtId="0" fontId="11" fillId="0" borderId="25" xfId="19" applyFont="1" applyBorder="1" applyAlignment="1">
      <alignment horizontal="center"/>
      <protection/>
    </xf>
    <xf numFmtId="176" fontId="12" fillId="0" borderId="14" xfId="19" applyNumberFormat="1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10" fillId="0" borderId="26" xfId="19" applyFont="1" applyBorder="1" applyAlignment="1">
      <alignment horizontal="center"/>
      <protection/>
    </xf>
    <xf numFmtId="0" fontId="10" fillId="0" borderId="2" xfId="19" applyFont="1" applyBorder="1" applyAlignment="1">
      <alignment horizontal="left"/>
      <protection/>
    </xf>
    <xf numFmtId="0" fontId="10" fillId="0" borderId="2" xfId="19" applyFont="1" applyBorder="1" applyAlignment="1">
      <alignment horizontal="center"/>
      <protection/>
    </xf>
    <xf numFmtId="176" fontId="2" fillId="0" borderId="2" xfId="19" applyNumberFormat="1" applyFont="1" applyBorder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176" fontId="12" fillId="0" borderId="14" xfId="19" applyNumberFormat="1" applyFont="1" applyBorder="1" applyAlignment="1">
      <alignment/>
      <protection/>
    </xf>
    <xf numFmtId="176" fontId="9" fillId="0" borderId="2" xfId="19" applyNumberFormat="1" applyFont="1" applyBorder="1" applyAlignment="1">
      <alignment horizontal="center"/>
      <protection/>
    </xf>
    <xf numFmtId="176" fontId="9" fillId="0" borderId="6" xfId="19" applyNumberFormat="1" applyFont="1" applyBorder="1" applyAlignment="1">
      <alignment horizontal="center"/>
      <protection/>
    </xf>
    <xf numFmtId="176" fontId="24" fillId="0" borderId="14" xfId="19" applyNumberFormat="1" applyFont="1" applyBorder="1" applyAlignment="1">
      <alignment horizontal="center"/>
      <protection/>
    </xf>
    <xf numFmtId="176" fontId="3" fillId="0" borderId="2" xfId="19" applyNumberFormat="1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0" fontId="10" fillId="0" borderId="0" xfId="19" applyFont="1" applyBorder="1" applyAlignment="1">
      <alignment horizontal="center"/>
      <protection/>
    </xf>
    <xf numFmtId="176" fontId="2" fillId="0" borderId="0" xfId="19" applyNumberFormat="1" applyFont="1" applyBorder="1" applyAlignment="1">
      <alignment horizontal="center"/>
      <protection/>
    </xf>
    <xf numFmtId="176" fontId="3" fillId="0" borderId="0" xfId="19" applyNumberFormat="1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176" fontId="12" fillId="0" borderId="9" xfId="19" applyNumberFormat="1" applyFont="1" applyBorder="1" applyAlignment="1">
      <alignment/>
      <protection/>
    </xf>
    <xf numFmtId="176" fontId="10" fillId="0" borderId="0" xfId="19" applyNumberFormat="1" applyFont="1" applyBorder="1" applyAlignment="1">
      <alignment horizontal="center"/>
      <protection/>
    </xf>
    <xf numFmtId="176" fontId="3" fillId="0" borderId="0" xfId="19" applyNumberFormat="1" applyFont="1" applyBorder="1" applyAlignment="1">
      <alignment horizontal="center"/>
      <protection/>
    </xf>
    <xf numFmtId="0" fontId="0" fillId="0" borderId="9" xfId="19" applyBorder="1" applyAlignment="1">
      <alignment/>
      <protection/>
    </xf>
    <xf numFmtId="0" fontId="3" fillId="0" borderId="0" xfId="19" applyFont="1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0" fillId="0" borderId="14" xfId="19" applyBorder="1" applyAlignment="1">
      <alignment horizontal="center"/>
      <protection/>
    </xf>
    <xf numFmtId="0" fontId="0" fillId="0" borderId="0" xfId="19" applyBorder="1">
      <alignment/>
      <protection/>
    </xf>
    <xf numFmtId="0" fontId="10" fillId="0" borderId="0" xfId="19" applyFont="1" applyBorder="1">
      <alignment/>
      <protection/>
    </xf>
    <xf numFmtId="176" fontId="0" fillId="0" borderId="0" xfId="19" applyNumberFormat="1" applyBorder="1" applyAlignment="1">
      <alignment horizontal="center"/>
      <protection/>
    </xf>
    <xf numFmtId="0" fontId="11" fillId="0" borderId="0" xfId="19" applyFont="1" applyBorder="1" applyAlignment="1">
      <alignment horizontal="center"/>
      <protection/>
    </xf>
    <xf numFmtId="0" fontId="11" fillId="0" borderId="0" xfId="19" applyFont="1" applyBorder="1" applyAlignment="1">
      <alignment/>
      <protection/>
    </xf>
    <xf numFmtId="0" fontId="23" fillId="0" borderId="0" xfId="19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0" fontId="12" fillId="0" borderId="0" xfId="19" applyFont="1" applyBorder="1" applyAlignment="1">
      <alignment/>
      <protection/>
    </xf>
    <xf numFmtId="0" fontId="10" fillId="0" borderId="0" xfId="19" applyFont="1">
      <alignment/>
      <protection/>
    </xf>
    <xf numFmtId="176" fontId="10" fillId="0" borderId="2" xfId="19" applyNumberFormat="1" applyFont="1" applyBorder="1" applyAlignment="1">
      <alignment horizontal="center"/>
      <protection/>
    </xf>
    <xf numFmtId="176" fontId="0" fillId="0" borderId="2" xfId="19" applyNumberForma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0" fontId="11" fillId="0" borderId="2" xfId="19" applyFont="1" applyBorder="1" applyAlignment="1">
      <alignment/>
      <protection/>
    </xf>
    <xf numFmtId="0" fontId="10" fillId="0" borderId="27" xfId="19" applyFont="1" applyBorder="1" applyAlignment="1">
      <alignment horizontal="center"/>
      <protection/>
    </xf>
    <xf numFmtId="0" fontId="10" fillId="0" borderId="27" xfId="19" applyFont="1" applyBorder="1" applyAlignment="1">
      <alignment horizontal="left"/>
      <protection/>
    </xf>
    <xf numFmtId="0" fontId="23" fillId="0" borderId="27" xfId="19" applyFont="1" applyBorder="1" applyAlignment="1">
      <alignment horizontal="center"/>
      <protection/>
    </xf>
    <xf numFmtId="176" fontId="2" fillId="0" borderId="27" xfId="19" applyNumberFormat="1" applyFont="1" applyBorder="1" applyAlignment="1">
      <alignment horizontal="center"/>
      <protection/>
    </xf>
    <xf numFmtId="176" fontId="2" fillId="0" borderId="13" xfId="19" applyNumberFormat="1" applyFont="1" applyBorder="1" applyAlignment="1">
      <alignment horizontal="center"/>
      <protection/>
    </xf>
    <xf numFmtId="176" fontId="3" fillId="0" borderId="25" xfId="19" applyNumberFormat="1" applyFont="1" applyBorder="1" applyAlignment="1">
      <alignment horizontal="center"/>
      <protection/>
    </xf>
    <xf numFmtId="0" fontId="12" fillId="0" borderId="25" xfId="19" applyFont="1" applyBorder="1" applyAlignment="1">
      <alignment horizontal="center"/>
      <protection/>
    </xf>
    <xf numFmtId="0" fontId="12" fillId="0" borderId="3" xfId="19" applyFont="1" applyBorder="1" applyAlignment="1">
      <alignment/>
      <protection/>
    </xf>
    <xf numFmtId="0" fontId="8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10" fillId="0" borderId="28" xfId="19" applyFont="1" applyBorder="1" applyAlignment="1">
      <alignment horizontal="center"/>
      <protection/>
    </xf>
    <xf numFmtId="0" fontId="10" fillId="0" borderId="7" xfId="19" applyFont="1" applyBorder="1" applyAlignment="1">
      <alignment horizontal="left"/>
      <protection/>
    </xf>
    <xf numFmtId="175" fontId="10" fillId="0" borderId="12" xfId="19" applyNumberFormat="1" applyFont="1" applyBorder="1" applyAlignment="1">
      <alignment horizontal="center"/>
      <protection/>
    </xf>
    <xf numFmtId="2" fontId="10" fillId="0" borderId="16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24" fillId="0" borderId="6" xfId="19" applyFont="1" applyBorder="1" applyAlignment="1">
      <alignment horizontal="center"/>
      <protection/>
    </xf>
    <xf numFmtId="0" fontId="1" fillId="0" borderId="2" xfId="0" applyFont="1" applyBorder="1" applyAlignment="1">
      <alignment horizontal="center" wrapText="1"/>
    </xf>
    <xf numFmtId="175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/>
    </xf>
    <xf numFmtId="0" fontId="22" fillId="0" borderId="2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0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10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9" xfId="19" applyBorder="1" applyAlignment="1">
      <alignment horizontal="center" vertical="center"/>
      <protection/>
    </xf>
    <xf numFmtId="0" fontId="0" fillId="0" borderId="30" xfId="19" applyBorder="1" applyAlignment="1">
      <alignment horizontal="center" vertical="center"/>
      <protection/>
    </xf>
    <xf numFmtId="0" fontId="0" fillId="0" borderId="31" xfId="19" applyBorder="1" applyAlignment="1">
      <alignment horizontal="center" vertical="center"/>
      <protection/>
    </xf>
    <xf numFmtId="0" fontId="0" fillId="0" borderId="2" xfId="19" applyBorder="1" applyAlignment="1">
      <alignment horizontal="center" wrapText="1"/>
      <protection/>
    </xf>
    <xf numFmtId="0" fontId="25" fillId="0" borderId="2" xfId="19" applyFont="1" applyBorder="1" applyAlignment="1">
      <alignment horizontal="left" vertical="center"/>
      <protection/>
    </xf>
    <xf numFmtId="0" fontId="25" fillId="0" borderId="14" xfId="19" applyFont="1" applyBorder="1" applyAlignment="1">
      <alignment horizontal="left" vertical="center"/>
      <protection/>
    </xf>
    <xf numFmtId="0" fontId="0" fillId="0" borderId="2" xfId="19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14" xfId="19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0" fillId="0" borderId="32" xfId="19" applyBorder="1" applyAlignment="1">
      <alignment horizontal="center" vertical="center"/>
      <protection/>
    </xf>
    <xf numFmtId="0" fontId="0" fillId="0" borderId="5" xfId="19" applyBorder="1" applyAlignment="1">
      <alignment horizontal="center" vertical="center"/>
      <protection/>
    </xf>
    <xf numFmtId="0" fontId="0" fillId="0" borderId="33" xfId="19" applyBorder="1" applyAlignment="1">
      <alignment horizontal="center" vertical="center"/>
      <protection/>
    </xf>
    <xf numFmtId="0" fontId="0" fillId="0" borderId="32" xfId="19" applyBorder="1" applyAlignment="1">
      <alignment horizontal="center" vertical="center" wrapText="1"/>
      <protection/>
    </xf>
    <xf numFmtId="0" fontId="0" fillId="0" borderId="34" xfId="19" applyBorder="1" applyAlignment="1">
      <alignment horizontal="center" vertical="center" wrapText="1"/>
      <protection/>
    </xf>
    <xf numFmtId="0" fontId="0" fillId="0" borderId="24" xfId="19" applyBorder="1" applyAlignment="1">
      <alignment horizontal="center" vertical="center" wrapText="1"/>
      <protection/>
    </xf>
    <xf numFmtId="0" fontId="0" fillId="0" borderId="35" xfId="19" applyBorder="1" applyAlignment="1">
      <alignment horizontal="center" vertical="center" wrapText="1"/>
      <protection/>
    </xf>
    <xf numFmtId="0" fontId="0" fillId="0" borderId="25" xfId="19" applyBorder="1" applyAlignment="1">
      <alignment horizontal="center" vertical="center" wrapText="1"/>
      <protection/>
    </xf>
    <xf numFmtId="0" fontId="0" fillId="0" borderId="36" xfId="19" applyBorder="1" applyAlignment="1">
      <alignment horizontal="center" vertical="center" wrapText="1"/>
      <protection/>
    </xf>
    <xf numFmtId="0" fontId="0" fillId="0" borderId="29" xfId="19" applyBorder="1" applyAlignment="1">
      <alignment horizontal="center" vertical="center" wrapText="1"/>
      <protection/>
    </xf>
    <xf numFmtId="0" fontId="0" fillId="0" borderId="37" xfId="19" applyBorder="1" applyAlignment="1">
      <alignment horizontal="center" vertical="center" wrapText="1"/>
      <protection/>
    </xf>
    <xf numFmtId="0" fontId="8" fillId="0" borderId="38" xfId="19" applyFont="1" applyFill="1" applyBorder="1" applyAlignment="1">
      <alignment horizontal="left"/>
      <protection/>
    </xf>
    <xf numFmtId="0" fontId="8" fillId="0" borderId="11" xfId="19" applyFont="1" applyFill="1" applyBorder="1" applyAlignment="1">
      <alignment horizontal="left"/>
      <protection/>
    </xf>
    <xf numFmtId="0" fontId="0" fillId="0" borderId="11" xfId="19" applyBorder="1" applyAlignment="1">
      <alignment horizontal="center"/>
      <protection/>
    </xf>
    <xf numFmtId="0" fontId="0" fillId="0" borderId="26" xfId="19" applyFont="1" applyFill="1" applyBorder="1" applyAlignment="1">
      <alignment horizontal="left"/>
      <protection/>
    </xf>
    <xf numFmtId="0" fontId="0" fillId="0" borderId="2" xfId="19" applyFont="1" applyBorder="1" applyAlignment="1">
      <alignment horizontal="left"/>
      <protection/>
    </xf>
    <xf numFmtId="0" fontId="8" fillId="0" borderId="26" xfId="19" applyFont="1" applyFill="1" applyBorder="1" applyAlignment="1">
      <alignment horizontal="left"/>
      <protection/>
    </xf>
    <xf numFmtId="0" fontId="8" fillId="0" borderId="2" xfId="19" applyFont="1" applyFill="1" applyBorder="1" applyAlignment="1">
      <alignment horizontal="left"/>
      <protection/>
    </xf>
    <xf numFmtId="0" fontId="23" fillId="0" borderId="16" xfId="19" applyFont="1" applyBorder="1" applyAlignment="1">
      <alignment horizontal="center"/>
      <protection/>
    </xf>
    <xf numFmtId="0" fontId="23" fillId="0" borderId="19" xfId="19" applyFont="1" applyBorder="1" applyAlignment="1">
      <alignment horizontal="center"/>
      <protection/>
    </xf>
    <xf numFmtId="0" fontId="0" fillId="0" borderId="2" xfId="19" applyBorder="1" applyAlignment="1">
      <alignment horizontal="left"/>
      <protection/>
    </xf>
    <xf numFmtId="0" fontId="2" fillId="0" borderId="6" xfId="19" applyFont="1" applyBorder="1" applyAlignment="1">
      <alignment horizontal="center"/>
      <protection/>
    </xf>
    <xf numFmtId="0" fontId="2" fillId="0" borderId="39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10" fillId="0" borderId="28" xfId="19" applyFont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9" fillId="0" borderId="40" xfId="19" applyFont="1" applyBorder="1" applyAlignment="1">
      <alignment horizontal="center"/>
      <protection/>
    </xf>
    <xf numFmtId="0" fontId="9" fillId="0" borderId="41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0" fillId="0" borderId="42" xfId="19" applyBorder="1" applyAlignment="1">
      <alignment horizontal="center" vertical="center" wrapText="1"/>
      <protection/>
    </xf>
    <xf numFmtId="0" fontId="0" fillId="0" borderId="43" xfId="19" applyFont="1" applyBorder="1" applyAlignment="1">
      <alignment horizontal="center" vertical="center" wrapText="1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12" xfId="19" applyFont="1" applyBorder="1" applyAlignment="1">
      <alignment horizontal="center" vertical="center"/>
      <protection/>
    </xf>
    <xf numFmtId="0" fontId="0" fillId="0" borderId="21" xfId="19" applyBorder="1" applyAlignment="1">
      <alignment horizontal="center" vertical="center"/>
      <protection/>
    </xf>
    <xf numFmtId="0" fontId="0" fillId="0" borderId="27" xfId="19" applyFont="1" applyBorder="1" applyAlignment="1">
      <alignment horizontal="center" vertical="center"/>
      <protection/>
    </xf>
    <xf numFmtId="0" fontId="0" fillId="0" borderId="21" xfId="19" applyBorder="1" applyAlignment="1">
      <alignment horizontal="center" vertical="center" wrapText="1"/>
      <protection/>
    </xf>
    <xf numFmtId="0" fontId="0" fillId="0" borderId="27" xfId="19" applyFont="1" applyBorder="1" applyAlignment="1">
      <alignment horizontal="center" vertical="center" wrapText="1"/>
      <protection/>
    </xf>
    <xf numFmtId="0" fontId="2" fillId="0" borderId="17" xfId="19" applyFont="1" applyBorder="1" applyAlignment="1">
      <alignment horizontal="center"/>
      <protection/>
    </xf>
    <xf numFmtId="0" fontId="2" fillId="0" borderId="18" xfId="19" applyFont="1" applyBorder="1" applyAlignment="1">
      <alignment horizontal="center"/>
      <protection/>
    </xf>
    <xf numFmtId="0" fontId="2" fillId="0" borderId="19" xfId="19" applyFont="1" applyBorder="1" applyAlignment="1">
      <alignment horizontal="center"/>
      <protection/>
    </xf>
    <xf numFmtId="0" fontId="0" fillId="0" borderId="14" xfId="19" applyBorder="1" applyAlignment="1">
      <alignment horizontal="center" vertical="center" wrapText="1"/>
      <protection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21" xfId="19" applyFont="1" applyBorder="1" applyAlignment="1">
      <alignment horizontal="center" vertical="center" wrapText="1" shrinkToFit="1"/>
      <protection/>
    </xf>
    <xf numFmtId="0" fontId="0" fillId="0" borderId="27" xfId="19" applyFont="1" applyBorder="1" applyAlignment="1">
      <alignment horizontal="center" vertical="center" wrapText="1" shrinkToFit="1"/>
      <protection/>
    </xf>
    <xf numFmtId="0" fontId="2" fillId="0" borderId="17" xfId="19" applyFont="1" applyBorder="1" applyAlignment="1">
      <alignment horizontal="center"/>
      <protection/>
    </xf>
    <xf numFmtId="0" fontId="2" fillId="0" borderId="18" xfId="19" applyFont="1" applyBorder="1" applyAlignment="1">
      <alignment horizontal="center"/>
      <protection/>
    </xf>
    <xf numFmtId="0" fontId="2" fillId="0" borderId="19" xfId="19" applyFont="1" applyBorder="1" applyAlignment="1">
      <alignment horizontal="center"/>
      <protection/>
    </xf>
    <xf numFmtId="0" fontId="0" fillId="0" borderId="45" xfId="19" applyBorder="1" applyAlignment="1">
      <alignment horizontal="center" vertical="center" wrapText="1"/>
      <protection/>
    </xf>
    <xf numFmtId="0" fontId="0" fillId="0" borderId="13" xfId="1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amatu spec. 1" xfId="19"/>
    <cellStyle name="Normal_Sheet10" xfId="20"/>
    <cellStyle name="Normal_tam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SheetLayoutView="100" workbookViewId="0" topLeftCell="A7">
      <selection activeCell="R21" sqref="R21"/>
    </sheetView>
  </sheetViews>
  <sheetFormatPr defaultColWidth="9.140625" defaultRowHeight="12.75"/>
  <cols>
    <col min="1" max="1" width="4.421875" style="155" customWidth="1"/>
    <col min="2" max="2" width="7.00390625" style="245" customWidth="1"/>
    <col min="3" max="3" width="7.140625" style="245" customWidth="1"/>
    <col min="4" max="4" width="5.28125" style="246" customWidth="1"/>
    <col min="5" max="5" width="8.421875" style="246" customWidth="1"/>
    <col min="6" max="6" width="10.140625" style="246" customWidth="1"/>
    <col min="7" max="7" width="10.28125" style="246" customWidth="1"/>
    <col min="8" max="8" width="10.7109375" style="246" customWidth="1"/>
    <col min="9" max="9" width="10.8515625" style="246" customWidth="1"/>
    <col min="10" max="10" width="11.140625" style="246" customWidth="1"/>
    <col min="11" max="11" width="12.00390625" style="246" customWidth="1"/>
    <col min="12" max="12" width="11.8515625" style="246" customWidth="1"/>
    <col min="13" max="13" width="5.57421875" style="155" customWidth="1"/>
    <col min="14" max="14" width="8.8515625" style="155" customWidth="1"/>
    <col min="15" max="15" width="9.7109375" style="155" customWidth="1"/>
    <col min="16" max="16" width="14.57421875" style="155" customWidth="1"/>
    <col min="17" max="16384" width="9.140625" style="155" customWidth="1"/>
  </cols>
  <sheetData>
    <row r="1" spans="1:12" ht="20.25" customHeight="1">
      <c r="A1" s="224"/>
      <c r="B1" s="318" t="s">
        <v>323</v>
      </c>
      <c r="C1" s="319"/>
      <c r="D1" s="319"/>
      <c r="E1" s="319"/>
      <c r="F1" s="319"/>
      <c r="G1" s="319"/>
      <c r="H1" s="319"/>
      <c r="I1" s="319"/>
      <c r="J1" s="319"/>
      <c r="K1" s="319"/>
      <c r="L1" s="154"/>
    </row>
    <row r="2" spans="1:16" ht="18">
      <c r="A2" s="224"/>
      <c r="B2" s="320" t="s">
        <v>324</v>
      </c>
      <c r="C2" s="321"/>
      <c r="D2" s="321"/>
      <c r="E2" s="321"/>
      <c r="F2" s="321"/>
      <c r="G2" s="321"/>
      <c r="H2" s="321"/>
      <c r="I2" s="321"/>
      <c r="J2" s="321"/>
      <c r="K2" s="321"/>
      <c r="L2" s="156"/>
      <c r="M2" s="157"/>
      <c r="N2" s="157"/>
      <c r="O2" s="157"/>
      <c r="P2" s="158"/>
    </row>
    <row r="3" spans="1:16" ht="15" customHeight="1">
      <c r="A3" s="224"/>
      <c r="B3" s="159"/>
      <c r="C3" s="160"/>
      <c r="D3" s="161"/>
      <c r="E3" s="161"/>
      <c r="F3" s="161"/>
      <c r="G3" s="161"/>
      <c r="H3" s="160"/>
      <c r="I3" s="161"/>
      <c r="J3" s="161"/>
      <c r="K3" s="161"/>
      <c r="L3" s="162"/>
      <c r="P3" s="158"/>
    </row>
    <row r="4" spans="1:16" ht="15" customHeight="1">
      <c r="A4" s="224"/>
      <c r="B4" s="324" t="s">
        <v>325</v>
      </c>
      <c r="C4" s="326" t="s">
        <v>326</v>
      </c>
      <c r="D4" s="327" t="s">
        <v>327</v>
      </c>
      <c r="E4" s="336" t="s">
        <v>328</v>
      </c>
      <c r="F4" s="329" t="s">
        <v>329</v>
      </c>
      <c r="G4" s="329" t="s">
        <v>330</v>
      </c>
      <c r="H4" s="329" t="s">
        <v>331</v>
      </c>
      <c r="I4" s="322" t="s">
        <v>332</v>
      </c>
      <c r="J4" s="341" t="s">
        <v>333</v>
      </c>
      <c r="K4" s="341" t="s">
        <v>334</v>
      </c>
      <c r="L4" s="334" t="s">
        <v>335</v>
      </c>
      <c r="M4" s="158"/>
      <c r="N4" s="158"/>
      <c r="O4" s="158"/>
      <c r="P4" s="158"/>
    </row>
    <row r="5" spans="1:16" ht="30" customHeight="1">
      <c r="A5" s="224"/>
      <c r="B5" s="325"/>
      <c r="C5" s="326"/>
      <c r="D5" s="328"/>
      <c r="E5" s="337"/>
      <c r="F5" s="330"/>
      <c r="G5" s="330"/>
      <c r="H5" s="330"/>
      <c r="I5" s="323"/>
      <c r="J5" s="342"/>
      <c r="K5" s="342"/>
      <c r="L5" s="335"/>
      <c r="M5" s="158"/>
      <c r="N5" s="158"/>
      <c r="O5" s="158"/>
      <c r="P5" s="158"/>
    </row>
    <row r="6" spans="1:16" ht="15">
      <c r="A6" s="225"/>
      <c r="B6" s="338" t="s">
        <v>336</v>
      </c>
      <c r="C6" s="339"/>
      <c r="D6" s="339"/>
      <c r="E6" s="340"/>
      <c r="F6" s="164"/>
      <c r="G6" s="164"/>
      <c r="H6" s="164"/>
      <c r="I6" s="165"/>
      <c r="J6" s="166"/>
      <c r="K6" s="166"/>
      <c r="L6" s="167"/>
      <c r="M6" s="158"/>
      <c r="N6" s="158"/>
      <c r="O6" s="158"/>
      <c r="P6" s="158"/>
    </row>
    <row r="7" spans="1:16" ht="14.25">
      <c r="A7" s="225"/>
      <c r="B7" s="168" t="s">
        <v>337</v>
      </c>
      <c r="C7" s="164" t="s">
        <v>338</v>
      </c>
      <c r="D7" s="164">
        <v>4</v>
      </c>
      <c r="E7" s="164">
        <v>0.575</v>
      </c>
      <c r="F7" s="169">
        <f>D7*E7</f>
        <v>2.3</v>
      </c>
      <c r="G7" s="169">
        <v>0.94</v>
      </c>
      <c r="H7" s="185">
        <f>G7*D7*2</f>
        <v>7.52</v>
      </c>
      <c r="I7" s="170">
        <v>7.6</v>
      </c>
      <c r="J7" s="171">
        <f>I7*D7</f>
        <v>30.4</v>
      </c>
      <c r="K7" s="172">
        <v>43.3</v>
      </c>
      <c r="L7" s="173">
        <f>D7*K7</f>
        <v>173.2</v>
      </c>
      <c r="M7" s="158"/>
      <c r="N7" s="158"/>
      <c r="O7" s="158"/>
      <c r="P7" s="158"/>
    </row>
    <row r="8" spans="1:16" ht="14.25">
      <c r="A8" s="225"/>
      <c r="B8" s="168" t="s">
        <v>339</v>
      </c>
      <c r="C8" s="164" t="s">
        <v>340</v>
      </c>
      <c r="D8" s="164">
        <v>4</v>
      </c>
      <c r="E8" s="164">
        <v>0.2</v>
      </c>
      <c r="F8" s="169">
        <f>D8*E8</f>
        <v>0.8</v>
      </c>
      <c r="G8" s="169">
        <v>0.7</v>
      </c>
      <c r="H8" s="169">
        <f>G8*D8</f>
        <v>2.8</v>
      </c>
      <c r="I8" s="170">
        <v>7.7</v>
      </c>
      <c r="J8" s="171">
        <f>I8*D8</f>
        <v>30.8</v>
      </c>
      <c r="K8" s="172">
        <v>29.4</v>
      </c>
      <c r="L8" s="173">
        <f>D8*K8</f>
        <v>117.6</v>
      </c>
      <c r="M8" s="158"/>
      <c r="N8" s="158"/>
      <c r="O8" s="158"/>
      <c r="P8" s="158"/>
    </row>
    <row r="9" spans="1:16" ht="14.25">
      <c r="A9" s="225"/>
      <c r="B9" s="168" t="s">
        <v>341</v>
      </c>
      <c r="C9" s="164" t="s">
        <v>342</v>
      </c>
      <c r="D9" s="164">
        <v>4</v>
      </c>
      <c r="E9" s="164">
        <v>0.154</v>
      </c>
      <c r="F9" s="169">
        <f>D9*E9</f>
        <v>0.616</v>
      </c>
      <c r="G9" s="169">
        <v>0.6</v>
      </c>
      <c r="H9" s="169">
        <f>G9*D9</f>
        <v>2.4</v>
      </c>
      <c r="I9" s="250">
        <v>7.75</v>
      </c>
      <c r="J9" s="171">
        <f>I9*D9</f>
        <v>31</v>
      </c>
      <c r="K9" s="172">
        <v>21.7</v>
      </c>
      <c r="L9" s="173">
        <f>D9*K9</f>
        <v>86.8</v>
      </c>
      <c r="M9" s="158"/>
      <c r="N9" s="158"/>
      <c r="O9" s="158"/>
      <c r="P9" s="158"/>
    </row>
    <row r="10" spans="1:16" ht="14.25">
      <c r="A10" s="225"/>
      <c r="B10" s="168" t="s">
        <v>343</v>
      </c>
      <c r="C10" s="164" t="s">
        <v>344</v>
      </c>
      <c r="D10" s="164">
        <v>13</v>
      </c>
      <c r="E10" s="164">
        <v>0.121</v>
      </c>
      <c r="F10" s="169">
        <f>D10*E10</f>
        <v>1.573</v>
      </c>
      <c r="G10" s="169">
        <v>0.51</v>
      </c>
      <c r="H10" s="185">
        <f>G10*D10</f>
        <v>6.63</v>
      </c>
      <c r="I10" s="170">
        <v>7.7</v>
      </c>
      <c r="J10" s="171">
        <f>I10*D10</f>
        <v>100.10000000000001</v>
      </c>
      <c r="K10" s="172">
        <v>26.8</v>
      </c>
      <c r="L10" s="173">
        <f>D10*K10</f>
        <v>348.40000000000003</v>
      </c>
      <c r="M10" s="158"/>
      <c r="N10" s="158"/>
      <c r="O10" s="158"/>
      <c r="P10" s="158"/>
    </row>
    <row r="11" spans="1:16" ht="14.25">
      <c r="A11" s="225"/>
      <c r="B11" s="168"/>
      <c r="C11" s="164"/>
      <c r="D11" s="164"/>
      <c r="E11" s="164"/>
      <c r="F11" s="169"/>
      <c r="G11" s="169"/>
      <c r="H11" s="169"/>
      <c r="I11" s="170"/>
      <c r="J11" s="171"/>
      <c r="K11" s="172"/>
      <c r="L11" s="173"/>
      <c r="M11" s="158"/>
      <c r="N11" s="158"/>
      <c r="O11" s="158"/>
      <c r="P11" s="158"/>
    </row>
    <row r="12" spans="1:16" ht="15">
      <c r="A12" s="225"/>
      <c r="B12" s="168"/>
      <c r="C12" s="174"/>
      <c r="D12" s="310" t="s">
        <v>0</v>
      </c>
      <c r="E12" s="311"/>
      <c r="F12" s="175">
        <f>SUM(F7:F11)</f>
        <v>5.289</v>
      </c>
      <c r="G12" s="175"/>
      <c r="H12" s="175">
        <f>SUM(H7:H11)</f>
        <v>19.35</v>
      </c>
      <c r="I12" s="176"/>
      <c r="J12" s="177">
        <f>SUM(J7:J11)</f>
        <v>192.3</v>
      </c>
      <c r="K12" s="178">
        <f>SUM(K7:K11)</f>
        <v>121.19999999999999</v>
      </c>
      <c r="L12" s="179">
        <f>SUM(L7:L11)</f>
        <v>726</v>
      </c>
      <c r="M12" s="158"/>
      <c r="N12" s="158"/>
      <c r="O12" s="158"/>
      <c r="P12" s="158"/>
    </row>
    <row r="13" spans="1:16" ht="15">
      <c r="A13" s="225"/>
      <c r="B13" s="180"/>
      <c r="C13" s="181" t="s">
        <v>345</v>
      </c>
      <c r="D13" s="182"/>
      <c r="E13" s="183"/>
      <c r="F13" s="175"/>
      <c r="G13" s="175"/>
      <c r="H13" s="175"/>
      <c r="I13" s="176"/>
      <c r="J13" s="177"/>
      <c r="K13" s="178"/>
      <c r="L13" s="179"/>
      <c r="M13" s="158"/>
      <c r="N13" s="158"/>
      <c r="O13" s="158"/>
      <c r="P13" s="158"/>
    </row>
    <row r="14" spans="1:16" ht="15">
      <c r="A14" s="225"/>
      <c r="B14" s="331" t="s">
        <v>346</v>
      </c>
      <c r="C14" s="332"/>
      <c r="D14" s="332"/>
      <c r="E14" s="333"/>
      <c r="F14" s="169"/>
      <c r="G14" s="169"/>
      <c r="H14" s="169"/>
      <c r="I14" s="170"/>
      <c r="J14" s="171"/>
      <c r="K14" s="172"/>
      <c r="L14" s="173"/>
      <c r="M14" s="158"/>
      <c r="N14" s="158"/>
      <c r="O14" s="158"/>
      <c r="P14" s="158"/>
    </row>
    <row r="15" spans="1:16" ht="14.25">
      <c r="A15" s="225"/>
      <c r="B15" s="168" t="s">
        <v>347</v>
      </c>
      <c r="C15" s="174" t="s">
        <v>348</v>
      </c>
      <c r="D15" s="184">
        <v>6</v>
      </c>
      <c r="E15" s="185">
        <v>0.183</v>
      </c>
      <c r="F15" s="185">
        <f>D15*E15</f>
        <v>1.0979999999999999</v>
      </c>
      <c r="G15" s="249">
        <v>0.582</v>
      </c>
      <c r="H15" s="186">
        <f>G15*D15</f>
        <v>3.492</v>
      </c>
      <c r="I15" s="170">
        <v>10.8</v>
      </c>
      <c r="J15" s="171">
        <f>I15*D15</f>
        <v>64.80000000000001</v>
      </c>
      <c r="K15" s="172">
        <v>38.6</v>
      </c>
      <c r="L15" s="187">
        <f>K15*D15</f>
        <v>231.60000000000002</v>
      </c>
      <c r="M15" s="158"/>
      <c r="N15" s="158"/>
      <c r="O15" s="158"/>
      <c r="P15" s="158"/>
    </row>
    <row r="16" spans="1:16" ht="14.25">
      <c r="A16" s="225"/>
      <c r="B16" s="168" t="s">
        <v>349</v>
      </c>
      <c r="C16" s="174" t="s">
        <v>350</v>
      </c>
      <c r="D16" s="188">
        <v>14</v>
      </c>
      <c r="E16" s="188">
        <v>0.225</v>
      </c>
      <c r="F16" s="185">
        <f>E16*D16</f>
        <v>3.15</v>
      </c>
      <c r="G16" s="249">
        <v>0.672</v>
      </c>
      <c r="H16" s="186">
        <f>G16*D16</f>
        <v>9.408000000000001</v>
      </c>
      <c r="I16" s="170">
        <v>12.4</v>
      </c>
      <c r="J16" s="171">
        <f>I16*D16</f>
        <v>173.6</v>
      </c>
      <c r="K16" s="172">
        <v>43.5</v>
      </c>
      <c r="L16" s="187">
        <f>K16*D16</f>
        <v>609</v>
      </c>
      <c r="M16" s="158"/>
      <c r="N16" s="158"/>
      <c r="O16" s="158"/>
      <c r="P16" s="158"/>
    </row>
    <row r="17" spans="1:16" ht="14.25">
      <c r="A17" s="225"/>
      <c r="B17" s="168"/>
      <c r="C17" s="174"/>
      <c r="D17" s="188"/>
      <c r="E17" s="188"/>
      <c r="F17" s="185"/>
      <c r="G17" s="169"/>
      <c r="H17" s="186"/>
      <c r="I17" s="170"/>
      <c r="J17" s="171"/>
      <c r="K17" s="172"/>
      <c r="L17" s="187"/>
      <c r="M17" s="158"/>
      <c r="N17" s="158"/>
      <c r="O17" s="158"/>
      <c r="P17" s="158"/>
    </row>
    <row r="18" spans="1:16" s="198" customFormat="1" ht="15">
      <c r="A18" s="251"/>
      <c r="B18" s="189"/>
      <c r="C18" s="190"/>
      <c r="D18" s="191"/>
      <c r="E18" s="192"/>
      <c r="F18" s="193"/>
      <c r="G18" s="193"/>
      <c r="H18" s="193"/>
      <c r="I18" s="194"/>
      <c r="J18" s="195"/>
      <c r="K18" s="196"/>
      <c r="L18" s="197"/>
      <c r="M18" s="158"/>
      <c r="N18" s="158"/>
      <c r="O18" s="158"/>
      <c r="P18" s="158"/>
    </row>
    <row r="19" spans="1:16" ht="15">
      <c r="A19" s="225"/>
      <c r="B19" s="199"/>
      <c r="C19" s="200"/>
      <c r="D19" s="310" t="s">
        <v>0</v>
      </c>
      <c r="E19" s="311"/>
      <c r="F19" s="202">
        <f>SUM(F15:F18)</f>
        <v>4.247999999999999</v>
      </c>
      <c r="G19" s="202"/>
      <c r="H19" s="202">
        <f>SUM(H15:H18)</f>
        <v>12.900000000000002</v>
      </c>
      <c r="I19" s="202"/>
      <c r="J19" s="177">
        <f>SUM(J15:J18)</f>
        <v>238.4</v>
      </c>
      <c r="K19" s="178">
        <f>SUM(K15:K18)</f>
        <v>82.1</v>
      </c>
      <c r="L19" s="197">
        <f>SUM(L15:L18)</f>
        <v>840.6</v>
      </c>
      <c r="M19" s="158"/>
      <c r="N19" s="158"/>
      <c r="O19" s="158"/>
      <c r="P19" s="158"/>
    </row>
    <row r="20" spans="1:16" ht="15">
      <c r="A20" s="225"/>
      <c r="B20" s="247"/>
      <c r="C20" s="248"/>
      <c r="D20" s="201"/>
      <c r="E20" s="201"/>
      <c r="F20" s="202"/>
      <c r="G20" s="202"/>
      <c r="H20" s="202"/>
      <c r="I20" s="202"/>
      <c r="J20" s="177"/>
      <c r="K20" s="203"/>
      <c r="L20" s="197"/>
      <c r="M20" s="158"/>
      <c r="N20" s="158"/>
      <c r="O20" s="158"/>
      <c r="P20" s="158"/>
    </row>
    <row r="21" spans="1:16" ht="15">
      <c r="A21" s="225"/>
      <c r="B21" s="247"/>
      <c r="C21" s="248"/>
      <c r="D21" s="201"/>
      <c r="E21" s="201"/>
      <c r="F21" s="202"/>
      <c r="G21" s="202"/>
      <c r="H21" s="202"/>
      <c r="I21" s="202"/>
      <c r="J21" s="177"/>
      <c r="K21" s="203"/>
      <c r="L21" s="197"/>
      <c r="M21" s="158"/>
      <c r="N21" s="158"/>
      <c r="O21" s="158"/>
      <c r="P21" s="158"/>
    </row>
    <row r="22" spans="1:16" ht="15">
      <c r="A22" s="225"/>
      <c r="B22" s="316" t="s">
        <v>351</v>
      </c>
      <c r="C22" s="317"/>
      <c r="D22" s="201"/>
      <c r="E22" s="201"/>
      <c r="F22" s="202">
        <v>2.1</v>
      </c>
      <c r="G22" s="202"/>
      <c r="H22" s="202"/>
      <c r="I22" s="202"/>
      <c r="J22" s="177"/>
      <c r="K22" s="203"/>
      <c r="L22" s="197">
        <v>126.4</v>
      </c>
      <c r="M22" s="158"/>
      <c r="N22" s="158"/>
      <c r="O22" s="158"/>
      <c r="P22" s="158"/>
    </row>
    <row r="23" spans="1:16" ht="15">
      <c r="A23" s="225"/>
      <c r="B23" s="316" t="s">
        <v>352</v>
      </c>
      <c r="C23" s="317"/>
      <c r="D23" s="201"/>
      <c r="E23" s="201"/>
      <c r="F23" s="202">
        <v>15.3</v>
      </c>
      <c r="G23" s="202"/>
      <c r="H23" s="202"/>
      <c r="I23" s="202"/>
      <c r="J23" s="177"/>
      <c r="K23" s="203"/>
      <c r="L23" s="197">
        <v>160.8</v>
      </c>
      <c r="M23" s="158"/>
      <c r="N23" s="158"/>
      <c r="O23" s="158"/>
      <c r="P23" s="158"/>
    </row>
    <row r="24" spans="1:16" ht="15">
      <c r="A24" s="225"/>
      <c r="B24" s="199"/>
      <c r="C24" s="200"/>
      <c r="D24" s="201"/>
      <c r="E24" s="201"/>
      <c r="F24" s="202"/>
      <c r="G24" s="202"/>
      <c r="H24" s="202"/>
      <c r="I24" s="202"/>
      <c r="J24" s="177"/>
      <c r="K24" s="203"/>
      <c r="L24" s="204"/>
      <c r="M24" s="158"/>
      <c r="N24" s="158"/>
      <c r="O24" s="158"/>
      <c r="P24" s="158"/>
    </row>
    <row r="25" spans="1:16" ht="15">
      <c r="A25" s="225"/>
      <c r="B25" s="199"/>
      <c r="C25" s="313" t="s">
        <v>1</v>
      </c>
      <c r="D25" s="314"/>
      <c r="E25" s="315"/>
      <c r="F25" s="202"/>
      <c r="G25" s="202"/>
      <c r="H25" s="202"/>
      <c r="I25" s="202"/>
      <c r="J25" s="177"/>
      <c r="K25" s="203"/>
      <c r="L25" s="204"/>
      <c r="M25" s="158"/>
      <c r="N25" s="158"/>
      <c r="O25" s="158"/>
      <c r="P25" s="158"/>
    </row>
    <row r="26" spans="1:16" ht="15.75">
      <c r="A26" s="225"/>
      <c r="B26" s="199"/>
      <c r="C26" s="200"/>
      <c r="D26" s="201"/>
      <c r="E26" s="201"/>
      <c r="F26" s="205">
        <f>F19+F12+F22+F23</f>
        <v>26.936999999999998</v>
      </c>
      <c r="G26" s="202"/>
      <c r="H26" s="205">
        <f>H19+H12+H22+H23</f>
        <v>32.25</v>
      </c>
      <c r="I26" s="202"/>
      <c r="J26" s="206">
        <f>J19+J12</f>
        <v>430.70000000000005</v>
      </c>
      <c r="K26" s="252">
        <f>K12+K19</f>
        <v>203.29999999999998</v>
      </c>
      <c r="L26" s="207">
        <f>L19+L12+L22+L23</f>
        <v>1853.8</v>
      </c>
      <c r="M26" s="158"/>
      <c r="N26" s="158"/>
      <c r="O26" s="158"/>
      <c r="P26" s="158"/>
    </row>
    <row r="27" spans="1:16" ht="15">
      <c r="A27" s="225"/>
      <c r="B27" s="199"/>
      <c r="C27" s="200"/>
      <c r="D27" s="201"/>
      <c r="E27" s="201"/>
      <c r="F27" s="202"/>
      <c r="G27" s="202"/>
      <c r="H27" s="202"/>
      <c r="I27" s="202"/>
      <c r="J27" s="177"/>
      <c r="K27" s="203"/>
      <c r="L27" s="204"/>
      <c r="M27" s="158"/>
      <c r="N27" s="158"/>
      <c r="O27" s="158"/>
      <c r="P27" s="158"/>
    </row>
    <row r="28" spans="1:16" ht="15">
      <c r="A28" s="225"/>
      <c r="B28" s="199"/>
      <c r="C28" s="200"/>
      <c r="D28" s="201"/>
      <c r="E28" s="201"/>
      <c r="F28" s="202"/>
      <c r="G28" s="202"/>
      <c r="H28" s="202"/>
      <c r="I28" s="202"/>
      <c r="J28" s="177"/>
      <c r="K28" s="203"/>
      <c r="L28" s="204"/>
      <c r="M28" s="158"/>
      <c r="N28" s="158"/>
      <c r="O28" s="158"/>
      <c r="P28" s="158"/>
    </row>
    <row r="29" spans="1:16" ht="15">
      <c r="A29" s="225"/>
      <c r="B29" s="199"/>
      <c r="C29" s="200"/>
      <c r="D29" s="201"/>
      <c r="E29" s="201"/>
      <c r="F29" s="202"/>
      <c r="G29" s="202"/>
      <c r="H29" s="202"/>
      <c r="I29" s="202"/>
      <c r="J29" s="177"/>
      <c r="K29" s="203"/>
      <c r="L29" s="204"/>
      <c r="M29" s="158"/>
      <c r="N29" s="158"/>
      <c r="O29" s="158"/>
      <c r="P29" s="158"/>
    </row>
    <row r="30" spans="1:16" ht="15">
      <c r="A30" s="225"/>
      <c r="B30" s="199"/>
      <c r="C30" s="200"/>
      <c r="D30" s="201"/>
      <c r="E30" s="201"/>
      <c r="F30" s="202"/>
      <c r="G30" s="202"/>
      <c r="H30" s="202"/>
      <c r="I30" s="202"/>
      <c r="J30" s="177"/>
      <c r="K30" s="203"/>
      <c r="L30" s="204"/>
      <c r="M30" s="158"/>
      <c r="N30" s="158"/>
      <c r="O30" s="158"/>
      <c r="P30" s="158"/>
    </row>
    <row r="31" spans="1:16" ht="15">
      <c r="A31" s="225"/>
      <c r="B31" s="199"/>
      <c r="C31" s="200"/>
      <c r="D31" s="201"/>
      <c r="E31" s="201"/>
      <c r="F31" s="202"/>
      <c r="G31" s="202"/>
      <c r="H31" s="202"/>
      <c r="I31" s="202"/>
      <c r="J31" s="177"/>
      <c r="K31" s="203"/>
      <c r="L31" s="204"/>
      <c r="M31" s="158"/>
      <c r="N31" s="158"/>
      <c r="O31" s="158"/>
      <c r="P31" s="158"/>
    </row>
    <row r="32" spans="1:16" ht="15">
      <c r="A32" s="225"/>
      <c r="B32" s="199"/>
      <c r="C32" s="200"/>
      <c r="D32" s="201"/>
      <c r="E32" s="201"/>
      <c r="F32" s="202"/>
      <c r="G32" s="202"/>
      <c r="H32" s="202"/>
      <c r="I32" s="202"/>
      <c r="J32" s="177"/>
      <c r="K32" s="203"/>
      <c r="L32" s="204"/>
      <c r="M32" s="158"/>
      <c r="N32" s="158"/>
      <c r="O32" s="158"/>
      <c r="P32" s="158"/>
    </row>
    <row r="33" spans="1:16" ht="15">
      <c r="A33" s="225"/>
      <c r="B33" s="199"/>
      <c r="C33" s="200"/>
      <c r="D33" s="201"/>
      <c r="E33" s="201"/>
      <c r="F33" s="202"/>
      <c r="G33" s="202"/>
      <c r="H33" s="202"/>
      <c r="I33" s="202"/>
      <c r="J33" s="208"/>
      <c r="K33" s="209"/>
      <c r="L33" s="204"/>
      <c r="M33" s="158"/>
      <c r="N33" s="158"/>
      <c r="O33" s="158"/>
      <c r="P33" s="158"/>
    </row>
    <row r="34" spans="1:16" ht="15">
      <c r="A34" s="225"/>
      <c r="B34" s="210"/>
      <c r="C34" s="211"/>
      <c r="D34" s="212"/>
      <c r="E34" s="212"/>
      <c r="F34" s="213"/>
      <c r="G34" s="213"/>
      <c r="H34" s="213"/>
      <c r="I34" s="213"/>
      <c r="J34" s="164" t="s">
        <v>338</v>
      </c>
      <c r="K34" s="209">
        <v>269.4</v>
      </c>
      <c r="L34" s="216"/>
      <c r="M34" s="158"/>
      <c r="N34" s="158"/>
      <c r="O34" s="158"/>
      <c r="P34" s="158"/>
    </row>
    <row r="35" spans="1:16" ht="15">
      <c r="A35" s="225"/>
      <c r="B35" s="210"/>
      <c r="C35" s="211"/>
      <c r="D35" s="212"/>
      <c r="E35" s="212"/>
      <c r="F35" s="213"/>
      <c r="G35" s="213"/>
      <c r="H35" s="213"/>
      <c r="I35" s="213"/>
      <c r="J35" s="164" t="s">
        <v>340</v>
      </c>
      <c r="K35" s="208">
        <v>32</v>
      </c>
      <c r="L35" s="216"/>
      <c r="M35" s="158"/>
      <c r="N35" s="158"/>
      <c r="O35" s="158"/>
      <c r="P35" s="158"/>
    </row>
    <row r="36" spans="1:16" ht="15">
      <c r="A36" s="225"/>
      <c r="B36" s="210"/>
      <c r="C36" s="211"/>
      <c r="D36" s="212"/>
      <c r="E36" s="212"/>
      <c r="F36" s="213"/>
      <c r="G36" s="213"/>
      <c r="H36" s="213"/>
      <c r="I36" s="213"/>
      <c r="J36" s="164" t="s">
        <v>342</v>
      </c>
      <c r="K36" s="209">
        <v>38.4</v>
      </c>
      <c r="L36" s="216"/>
      <c r="M36" s="158"/>
      <c r="N36" s="158"/>
      <c r="O36" s="158"/>
      <c r="P36" s="158"/>
    </row>
    <row r="37" spans="1:16" ht="15">
      <c r="A37" s="225"/>
      <c r="B37" s="210"/>
      <c r="C37" s="211"/>
      <c r="D37" s="212"/>
      <c r="E37" s="212"/>
      <c r="F37" s="213"/>
      <c r="G37" s="213"/>
      <c r="H37" s="213"/>
      <c r="I37" s="213"/>
      <c r="J37" s="164" t="s">
        <v>344</v>
      </c>
      <c r="K37" s="209">
        <v>83.2</v>
      </c>
      <c r="L37" s="216"/>
      <c r="M37" s="158"/>
      <c r="N37" s="158"/>
      <c r="O37" s="158"/>
      <c r="P37" s="158"/>
    </row>
    <row r="38" spans="1:16" ht="15">
      <c r="A38" s="225"/>
      <c r="B38" s="210"/>
      <c r="C38" s="211"/>
      <c r="D38" s="212"/>
      <c r="E38" s="212"/>
      <c r="F38" s="213"/>
      <c r="G38" s="213"/>
      <c r="H38" s="213"/>
      <c r="I38" s="213"/>
      <c r="J38" s="214"/>
      <c r="K38" s="208">
        <f>SUM(K34:K37)</f>
        <v>422.99999999999994</v>
      </c>
      <c r="L38" s="216"/>
      <c r="M38" s="158"/>
      <c r="N38" s="158"/>
      <c r="O38" s="158"/>
      <c r="P38" s="158"/>
    </row>
    <row r="39" spans="1:16" ht="15">
      <c r="A39" s="225"/>
      <c r="B39" s="210"/>
      <c r="C39" s="211"/>
      <c r="D39" s="212"/>
      <c r="E39" s="212"/>
      <c r="F39" s="213"/>
      <c r="G39" s="213"/>
      <c r="H39" s="213"/>
      <c r="I39" s="213"/>
      <c r="J39" s="214"/>
      <c r="K39" s="215"/>
      <c r="L39" s="216"/>
      <c r="M39" s="158"/>
      <c r="N39" s="158"/>
      <c r="O39" s="158"/>
      <c r="P39" s="158"/>
    </row>
    <row r="40" spans="1:16" ht="15">
      <c r="A40" s="225"/>
      <c r="B40" s="210"/>
      <c r="C40" s="211"/>
      <c r="D40" s="212"/>
      <c r="E40" s="212"/>
      <c r="F40" s="213"/>
      <c r="G40" s="213"/>
      <c r="H40" s="213"/>
      <c r="I40" s="213"/>
      <c r="J40" s="214"/>
      <c r="K40" s="215"/>
      <c r="L40" s="216"/>
      <c r="M40" s="158"/>
      <c r="N40" s="158"/>
      <c r="O40" s="158"/>
      <c r="P40" s="158"/>
    </row>
    <row r="41" spans="1:16" ht="15">
      <c r="A41" s="225"/>
      <c r="B41" s="210"/>
      <c r="C41" s="211"/>
      <c r="D41" s="212"/>
      <c r="E41" s="212"/>
      <c r="F41" s="213"/>
      <c r="G41" s="213"/>
      <c r="H41" s="213"/>
      <c r="I41" s="213"/>
      <c r="J41" s="214"/>
      <c r="K41" s="215"/>
      <c r="L41" s="216"/>
      <c r="M41" s="158"/>
      <c r="N41" s="158"/>
      <c r="O41" s="158"/>
      <c r="P41" s="158"/>
    </row>
    <row r="42" spans="1:16" ht="15">
      <c r="A42" s="225"/>
      <c r="B42" s="210"/>
      <c r="C42" s="211"/>
      <c r="D42" s="212"/>
      <c r="E42" s="212"/>
      <c r="F42" s="213"/>
      <c r="G42" s="213"/>
      <c r="H42" s="213"/>
      <c r="I42" s="213"/>
      <c r="J42" s="214"/>
      <c r="K42" s="215"/>
      <c r="L42" s="216"/>
      <c r="M42" s="158"/>
      <c r="N42" s="158"/>
      <c r="O42" s="158"/>
      <c r="P42" s="158"/>
    </row>
    <row r="43" spans="1:16" ht="14.25">
      <c r="A43" s="225"/>
      <c r="B43" s="210"/>
      <c r="C43" s="211"/>
      <c r="D43" s="212"/>
      <c r="E43" s="212"/>
      <c r="F43" s="217"/>
      <c r="G43" s="217"/>
      <c r="H43" s="217"/>
      <c r="I43" s="217"/>
      <c r="J43" s="218"/>
      <c r="K43" s="161"/>
      <c r="L43" s="219"/>
      <c r="M43" s="158"/>
      <c r="N43" s="158"/>
      <c r="O43" s="158"/>
      <c r="P43" s="158"/>
    </row>
    <row r="44" spans="1:16" ht="14.25">
      <c r="A44" s="225"/>
      <c r="B44" s="210"/>
      <c r="C44" s="212"/>
      <c r="D44" s="212"/>
      <c r="E44" s="212"/>
      <c r="F44" s="217"/>
      <c r="G44" s="217"/>
      <c r="H44" s="217"/>
      <c r="I44" s="217"/>
      <c r="J44" s="218"/>
      <c r="K44" s="220"/>
      <c r="L44" s="219"/>
      <c r="M44" s="158"/>
      <c r="N44" s="158"/>
      <c r="O44" s="158"/>
      <c r="P44" s="158"/>
    </row>
    <row r="45" spans="1:16" ht="11.25" customHeight="1">
      <c r="A45" s="225"/>
      <c r="B45" s="210"/>
      <c r="C45" s="211"/>
      <c r="D45" s="212"/>
      <c r="E45" s="212"/>
      <c r="F45" s="212"/>
      <c r="G45" s="212"/>
      <c r="H45" s="217"/>
      <c r="I45" s="217"/>
      <c r="J45" s="218"/>
      <c r="K45" s="161"/>
      <c r="L45" s="219"/>
      <c r="M45" s="158"/>
      <c r="N45" s="158"/>
      <c r="O45" s="158"/>
      <c r="P45" s="158"/>
    </row>
    <row r="46" spans="1:12" ht="15" customHeight="1">
      <c r="A46" s="224"/>
      <c r="B46" s="308" t="s">
        <v>353</v>
      </c>
      <c r="C46" s="312"/>
      <c r="D46" s="291" t="s">
        <v>354</v>
      </c>
      <c r="E46" s="291"/>
      <c r="F46" s="221" t="s">
        <v>355</v>
      </c>
      <c r="G46" s="221" t="s">
        <v>356</v>
      </c>
      <c r="H46" s="285" t="s">
        <v>357</v>
      </c>
      <c r="I46" s="286" t="s">
        <v>358</v>
      </c>
      <c r="J46" s="286"/>
      <c r="K46" s="286"/>
      <c r="L46" s="287"/>
    </row>
    <row r="47" spans="1:12" ht="15" customHeight="1">
      <c r="A47" s="224"/>
      <c r="B47" s="306" t="s">
        <v>359</v>
      </c>
      <c r="C47" s="307"/>
      <c r="D47" s="291" t="s">
        <v>360</v>
      </c>
      <c r="E47" s="291"/>
      <c r="F47" s="221"/>
      <c r="G47" s="222" t="s">
        <v>361</v>
      </c>
      <c r="H47" s="285"/>
      <c r="I47" s="286"/>
      <c r="J47" s="286"/>
      <c r="K47" s="286"/>
      <c r="L47" s="287"/>
    </row>
    <row r="48" spans="1:12" ht="15" customHeight="1">
      <c r="A48" s="224"/>
      <c r="B48" s="306" t="s">
        <v>362</v>
      </c>
      <c r="C48" s="307"/>
      <c r="D48" s="291" t="s">
        <v>363</v>
      </c>
      <c r="E48" s="291"/>
      <c r="F48" s="221"/>
      <c r="G48" s="222" t="s">
        <v>278</v>
      </c>
      <c r="H48" s="295" t="s">
        <v>364</v>
      </c>
      <c r="I48" s="296"/>
      <c r="J48" s="221" t="s">
        <v>365</v>
      </c>
      <c r="K48" s="221" t="s">
        <v>366</v>
      </c>
      <c r="L48" s="223" t="s">
        <v>367</v>
      </c>
    </row>
    <row r="49" spans="1:12" ht="15" customHeight="1">
      <c r="A49" s="224"/>
      <c r="B49" s="306" t="s">
        <v>368</v>
      </c>
      <c r="C49" s="307"/>
      <c r="D49" s="291" t="s">
        <v>363</v>
      </c>
      <c r="E49" s="291"/>
      <c r="F49" s="221"/>
      <c r="G49" s="222" t="s">
        <v>278</v>
      </c>
      <c r="H49" s="297"/>
      <c r="I49" s="298"/>
      <c r="J49" s="288" t="s">
        <v>369</v>
      </c>
      <c r="K49" s="289" t="s">
        <v>381</v>
      </c>
      <c r="L49" s="290"/>
    </row>
    <row r="50" spans="1:12" ht="15" customHeight="1">
      <c r="A50" s="224"/>
      <c r="B50" s="308"/>
      <c r="C50" s="309"/>
      <c r="D50" s="291"/>
      <c r="E50" s="291"/>
      <c r="F50" s="221"/>
      <c r="G50" s="221"/>
      <c r="H50" s="299"/>
      <c r="I50" s="300"/>
      <c r="J50" s="288"/>
      <c r="K50" s="288"/>
      <c r="L50" s="290"/>
    </row>
    <row r="51" spans="1:12" ht="15" customHeight="1">
      <c r="A51" s="224"/>
      <c r="B51" s="308"/>
      <c r="C51" s="309"/>
      <c r="D51" s="291"/>
      <c r="E51" s="291"/>
      <c r="F51" s="221"/>
      <c r="G51" s="221"/>
      <c r="H51" s="295" t="s">
        <v>370</v>
      </c>
      <c r="I51" s="296"/>
      <c r="J51" s="291" t="s">
        <v>371</v>
      </c>
      <c r="K51" s="291"/>
      <c r="L51" s="290"/>
    </row>
    <row r="52" spans="1:12" ht="15" customHeight="1">
      <c r="A52" s="224"/>
      <c r="B52" s="308"/>
      <c r="C52" s="309"/>
      <c r="D52" s="291"/>
      <c r="E52" s="291"/>
      <c r="F52" s="221"/>
      <c r="G52" s="221"/>
      <c r="H52" s="297"/>
      <c r="I52" s="298"/>
      <c r="J52" s="292" t="s">
        <v>372</v>
      </c>
      <c r="K52" s="283"/>
      <c r="L52" s="284"/>
    </row>
    <row r="53" spans="1:12" ht="15" customHeight="1" thickBot="1">
      <c r="A53" s="224"/>
      <c r="B53" s="303"/>
      <c r="C53" s="304"/>
      <c r="D53" s="305"/>
      <c r="E53" s="305"/>
      <c r="F53" s="163"/>
      <c r="G53" s="163"/>
      <c r="H53" s="301"/>
      <c r="I53" s="302"/>
      <c r="J53" s="282"/>
      <c r="K53" s="293"/>
      <c r="L53" s="294"/>
    </row>
    <row r="55" spans="2:12" ht="12.75">
      <c r="B55" s="160"/>
      <c r="C55" s="160"/>
      <c r="D55" s="161"/>
      <c r="E55" s="161"/>
      <c r="F55" s="161"/>
      <c r="G55" s="161"/>
      <c r="H55" s="161"/>
      <c r="I55" s="161"/>
      <c r="J55" s="161"/>
      <c r="K55" s="161"/>
      <c r="L55" s="161"/>
    </row>
    <row r="56" spans="1:12" ht="12.75">
      <c r="A56" s="224"/>
      <c r="B56" s="160"/>
      <c r="C56" s="160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12" ht="12.75">
      <c r="A57" s="224"/>
      <c r="B57" s="160"/>
      <c r="C57" s="160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12" ht="12.75">
      <c r="A58" s="224"/>
      <c r="B58" s="160"/>
      <c r="C58" s="160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12" ht="12.75">
      <c r="A59" s="224"/>
      <c r="B59" s="160"/>
      <c r="C59" s="160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12" ht="12.75">
      <c r="A60" s="224"/>
      <c r="B60" s="160"/>
      <c r="C60" s="160"/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12" ht="12.75">
      <c r="A61" s="224"/>
      <c r="B61" s="160"/>
      <c r="C61" s="160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1:12" ht="12.75">
      <c r="A62" s="224"/>
      <c r="B62" s="160"/>
      <c r="C62" s="160"/>
      <c r="D62" s="161"/>
      <c r="E62" s="161"/>
      <c r="F62" s="161"/>
      <c r="G62" s="161"/>
      <c r="H62" s="161"/>
      <c r="I62" s="161"/>
      <c r="J62" s="161"/>
      <c r="K62" s="161"/>
      <c r="L62" s="161"/>
    </row>
    <row r="63" spans="1:12" ht="12.75">
      <c r="A63" s="224"/>
      <c r="B63" s="160"/>
      <c r="C63" s="160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ht="12.75">
      <c r="A64" s="224"/>
      <c r="B64" s="160"/>
      <c r="C64" s="160"/>
      <c r="D64" s="161"/>
      <c r="E64" s="161"/>
      <c r="F64" s="161"/>
      <c r="G64" s="161"/>
      <c r="H64" s="161"/>
      <c r="I64" s="161"/>
      <c r="J64" s="161"/>
      <c r="K64" s="161"/>
      <c r="L64" s="161"/>
    </row>
    <row r="65" spans="1:12" ht="12.75">
      <c r="A65" s="224"/>
      <c r="B65" s="160"/>
      <c r="C65" s="160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 ht="12.75">
      <c r="A66" s="224"/>
      <c r="B66" s="160"/>
      <c r="C66" s="160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2" ht="12.75">
      <c r="A67" s="224"/>
      <c r="B67" s="160"/>
      <c r="C67" s="160"/>
      <c r="D67" s="161"/>
      <c r="E67" s="161"/>
      <c r="F67" s="161"/>
      <c r="G67" s="161"/>
      <c r="H67" s="161"/>
      <c r="I67" s="161"/>
      <c r="J67" s="161"/>
      <c r="K67" s="161"/>
      <c r="L67" s="161"/>
    </row>
    <row r="68" spans="1:12" ht="12.75">
      <c r="A68" s="224"/>
      <c r="B68" s="160"/>
      <c r="C68" s="160"/>
      <c r="D68" s="161"/>
      <c r="E68" s="161"/>
      <c r="F68" s="161"/>
      <c r="G68" s="161"/>
      <c r="H68" s="161"/>
      <c r="I68" s="161"/>
      <c r="J68" s="161"/>
      <c r="K68" s="161"/>
      <c r="L68" s="161"/>
    </row>
    <row r="69" spans="1:12" ht="12.75">
      <c r="A69" s="224"/>
      <c r="B69" s="160"/>
      <c r="C69" s="160"/>
      <c r="D69" s="161"/>
      <c r="E69" s="161"/>
      <c r="F69" s="161"/>
      <c r="G69" s="161"/>
      <c r="H69" s="161"/>
      <c r="I69" s="161"/>
      <c r="J69" s="161"/>
      <c r="K69" s="161"/>
      <c r="L69" s="161"/>
    </row>
    <row r="70" spans="1:16" ht="14.25">
      <c r="A70" s="225"/>
      <c r="B70" s="212"/>
      <c r="C70" s="212"/>
      <c r="D70" s="212"/>
      <c r="E70" s="212"/>
      <c r="F70" s="217"/>
      <c r="G70" s="217"/>
      <c r="H70" s="217"/>
      <c r="I70" s="217"/>
      <c r="J70" s="226"/>
      <c r="K70" s="227"/>
      <c r="L70" s="228"/>
      <c r="M70" s="158"/>
      <c r="N70" s="158"/>
      <c r="O70" s="158"/>
      <c r="P70" s="158"/>
    </row>
    <row r="71" spans="1:16" ht="14.25">
      <c r="A71" s="225"/>
      <c r="B71" s="212"/>
      <c r="C71" s="212"/>
      <c r="D71" s="212"/>
      <c r="E71" s="212"/>
      <c r="F71" s="217"/>
      <c r="G71" s="217"/>
      <c r="H71" s="217"/>
      <c r="I71" s="217"/>
      <c r="J71" s="226"/>
      <c r="K71" s="227"/>
      <c r="L71" s="228"/>
      <c r="M71" s="158"/>
      <c r="N71" s="158"/>
      <c r="O71" s="158"/>
      <c r="P71" s="158"/>
    </row>
    <row r="72" spans="1:16" ht="14.25">
      <c r="A72" s="225"/>
      <c r="B72" s="212"/>
      <c r="C72" s="212"/>
      <c r="D72" s="212"/>
      <c r="E72" s="212"/>
      <c r="F72" s="217"/>
      <c r="G72" s="217"/>
      <c r="H72" s="217"/>
      <c r="I72" s="217"/>
      <c r="J72" s="226"/>
      <c r="K72" s="227"/>
      <c r="L72" s="228"/>
      <c r="M72" s="158"/>
      <c r="N72" s="158"/>
      <c r="O72" s="158"/>
      <c r="P72" s="158"/>
    </row>
    <row r="73" spans="1:16" ht="14.25">
      <c r="A73" s="225"/>
      <c r="B73" s="212"/>
      <c r="C73" s="212"/>
      <c r="D73" s="212"/>
      <c r="E73" s="212"/>
      <c r="F73" s="217"/>
      <c r="G73" s="217"/>
      <c r="H73" s="217"/>
      <c r="I73" s="217"/>
      <c r="J73" s="226"/>
      <c r="K73" s="227"/>
      <c r="L73" s="228"/>
      <c r="M73" s="158"/>
      <c r="N73" s="158"/>
      <c r="O73" s="158"/>
      <c r="P73" s="158"/>
    </row>
    <row r="74" spans="1:16" ht="14.25">
      <c r="A74" s="225"/>
      <c r="B74" s="212"/>
      <c r="C74" s="212"/>
      <c r="D74" s="212"/>
      <c r="E74" s="212"/>
      <c r="F74" s="217"/>
      <c r="G74" s="217"/>
      <c r="H74" s="217"/>
      <c r="I74" s="217"/>
      <c r="J74" s="226"/>
      <c r="K74" s="227"/>
      <c r="L74" s="228"/>
      <c r="M74" s="158"/>
      <c r="N74" s="158"/>
      <c r="O74" s="158"/>
      <c r="P74" s="158"/>
    </row>
    <row r="75" spans="1:16" ht="14.25">
      <c r="A75" s="225"/>
      <c r="B75" s="212"/>
      <c r="C75" s="212"/>
      <c r="D75" s="212"/>
      <c r="E75" s="212"/>
      <c r="F75" s="217"/>
      <c r="G75" s="217"/>
      <c r="H75" s="217"/>
      <c r="I75" s="217"/>
      <c r="J75" s="226"/>
      <c r="K75" s="227"/>
      <c r="L75" s="228"/>
      <c r="M75" s="158"/>
      <c r="N75" s="158"/>
      <c r="O75" s="158"/>
      <c r="P75" s="158"/>
    </row>
    <row r="76" spans="1:16" ht="14.25">
      <c r="A76" s="225"/>
      <c r="B76" s="212"/>
      <c r="C76" s="212"/>
      <c r="D76" s="212"/>
      <c r="E76" s="212"/>
      <c r="F76" s="217"/>
      <c r="G76" s="217"/>
      <c r="H76" s="217"/>
      <c r="I76" s="217"/>
      <c r="J76" s="226"/>
      <c r="K76" s="227"/>
      <c r="L76" s="228"/>
      <c r="M76" s="158"/>
      <c r="N76" s="158"/>
      <c r="O76" s="158"/>
      <c r="P76" s="158"/>
    </row>
    <row r="77" spans="1:16" ht="15">
      <c r="A77" s="225"/>
      <c r="B77" s="212"/>
      <c r="C77" s="211"/>
      <c r="D77" s="229"/>
      <c r="E77" s="212"/>
      <c r="F77" s="213"/>
      <c r="G77" s="213"/>
      <c r="H77" s="213"/>
      <c r="I77" s="213"/>
      <c r="J77" s="214"/>
      <c r="K77" s="230"/>
      <c r="L77" s="231"/>
      <c r="M77" s="158"/>
      <c r="N77" s="158"/>
      <c r="O77" s="158"/>
      <c r="P77" s="158"/>
    </row>
    <row r="78" spans="1:12" ht="12.75">
      <c r="A78" s="224"/>
      <c r="B78" s="160"/>
      <c r="C78" s="160"/>
      <c r="D78" s="161"/>
      <c r="E78" s="161"/>
      <c r="F78" s="161"/>
      <c r="G78" s="161"/>
      <c r="H78" s="161"/>
      <c r="I78" s="161"/>
      <c r="J78" s="161"/>
      <c r="K78" s="161"/>
      <c r="L78" s="161"/>
    </row>
    <row r="79" spans="1:12" ht="12.75">
      <c r="A79" s="224"/>
      <c r="B79" s="160"/>
      <c r="C79" s="160"/>
      <c r="D79" s="161"/>
      <c r="E79" s="161"/>
      <c r="F79" s="161"/>
      <c r="G79" s="161"/>
      <c r="H79" s="161"/>
      <c r="I79" s="161"/>
      <c r="J79" s="161"/>
      <c r="K79" s="161"/>
      <c r="L79" s="161"/>
    </row>
    <row r="80" spans="1:12" ht="12.75">
      <c r="A80" s="224"/>
      <c r="B80" s="160"/>
      <c r="C80" s="160"/>
      <c r="D80" s="161"/>
      <c r="E80" s="161"/>
      <c r="F80" s="161"/>
      <c r="G80" s="161"/>
      <c r="H80" s="161"/>
      <c r="I80" s="161"/>
      <c r="J80" s="161"/>
      <c r="K80" s="161"/>
      <c r="L80" s="161"/>
    </row>
    <row r="81" spans="1:12" ht="12.75">
      <c r="A81" s="224"/>
      <c r="B81" s="160"/>
      <c r="C81" s="160"/>
      <c r="D81" s="161"/>
      <c r="E81" s="161"/>
      <c r="F81" s="161"/>
      <c r="G81" s="161"/>
      <c r="H81" s="161"/>
      <c r="I81" s="161"/>
      <c r="J81" s="161"/>
      <c r="K81" s="161"/>
      <c r="L81" s="161"/>
    </row>
    <row r="82" spans="1:12" ht="12.75">
      <c r="A82" s="224"/>
      <c r="B82" s="160"/>
      <c r="C82" s="160"/>
      <c r="D82" s="161"/>
      <c r="E82" s="161"/>
      <c r="F82" s="161"/>
      <c r="G82" s="161"/>
      <c r="H82" s="161"/>
      <c r="I82" s="161"/>
      <c r="J82" s="161"/>
      <c r="K82" s="161"/>
      <c r="L82" s="161"/>
    </row>
    <row r="83" spans="1:12" ht="12.75">
      <c r="A83" s="224"/>
      <c r="B83" s="160"/>
      <c r="C83" s="160"/>
      <c r="D83" s="161"/>
      <c r="E83" s="161"/>
      <c r="F83" s="161"/>
      <c r="G83" s="161"/>
      <c r="H83" s="161"/>
      <c r="I83" s="161"/>
      <c r="J83" s="161"/>
      <c r="K83" s="161"/>
      <c r="L83" s="161"/>
    </row>
    <row r="85" spans="1:12" ht="12.75">
      <c r="A85" s="224"/>
      <c r="B85" s="160"/>
      <c r="C85" s="160"/>
      <c r="D85" s="161"/>
      <c r="E85" s="161"/>
      <c r="F85" s="161"/>
      <c r="G85" s="161"/>
      <c r="H85" s="161"/>
      <c r="I85" s="161"/>
      <c r="J85" s="161"/>
      <c r="K85" s="161"/>
      <c r="L85" s="161"/>
    </row>
    <row r="86" spans="1:16" ht="14.25">
      <c r="A86" s="225"/>
      <c r="B86" s="212"/>
      <c r="C86" s="212"/>
      <c r="D86" s="212"/>
      <c r="E86" s="212"/>
      <c r="F86" s="217"/>
      <c r="G86" s="217"/>
      <c r="H86" s="217"/>
      <c r="I86" s="217"/>
      <c r="J86" s="226"/>
      <c r="K86" s="227"/>
      <c r="L86" s="228"/>
      <c r="M86" s="158"/>
      <c r="N86" s="158"/>
      <c r="O86" s="158"/>
      <c r="P86" s="158"/>
    </row>
    <row r="87" spans="1:16" ht="14.25">
      <c r="A87" s="225"/>
      <c r="B87" s="212"/>
      <c r="C87" s="212"/>
      <c r="D87" s="212"/>
      <c r="E87" s="212"/>
      <c r="F87" s="217"/>
      <c r="G87" s="217"/>
      <c r="H87" s="217"/>
      <c r="I87" s="217"/>
      <c r="J87" s="226"/>
      <c r="K87" s="227"/>
      <c r="L87" s="228"/>
      <c r="M87" s="158"/>
      <c r="N87" s="158"/>
      <c r="O87" s="158"/>
      <c r="P87" s="158"/>
    </row>
    <row r="88" spans="1:16" ht="14.25">
      <c r="A88" s="225"/>
      <c r="B88" s="212"/>
      <c r="C88" s="212"/>
      <c r="D88" s="212"/>
      <c r="E88" s="212"/>
      <c r="F88" s="217"/>
      <c r="G88" s="217"/>
      <c r="H88" s="217"/>
      <c r="I88" s="217"/>
      <c r="J88" s="226"/>
      <c r="K88" s="227"/>
      <c r="L88" s="228"/>
      <c r="M88" s="158"/>
      <c r="N88" s="158"/>
      <c r="O88" s="158"/>
      <c r="P88" s="158"/>
    </row>
    <row r="89" spans="1:16" ht="14.25">
      <c r="A89" s="225"/>
      <c r="B89" s="212"/>
      <c r="C89" s="212"/>
      <c r="D89" s="212"/>
      <c r="E89" s="212"/>
      <c r="F89" s="217"/>
      <c r="G89" s="217"/>
      <c r="H89" s="217"/>
      <c r="I89" s="217"/>
      <c r="J89" s="226"/>
      <c r="K89" s="227"/>
      <c r="L89" s="228"/>
      <c r="M89" s="158"/>
      <c r="N89" s="158"/>
      <c r="O89" s="158"/>
      <c r="P89" s="158"/>
    </row>
    <row r="90" spans="1:16" ht="14.25">
      <c r="A90" s="225"/>
      <c r="B90" s="212"/>
      <c r="C90" s="212"/>
      <c r="D90" s="212"/>
      <c r="E90" s="212"/>
      <c r="F90" s="217"/>
      <c r="G90" s="217"/>
      <c r="H90" s="217"/>
      <c r="I90" s="217"/>
      <c r="J90" s="226"/>
      <c r="K90" s="227"/>
      <c r="L90" s="228"/>
      <c r="M90" s="158"/>
      <c r="N90" s="158"/>
      <c r="O90" s="158"/>
      <c r="P90" s="158"/>
    </row>
    <row r="91" spans="1:16" ht="14.25">
      <c r="A91" s="225"/>
      <c r="B91" s="212"/>
      <c r="C91" s="212"/>
      <c r="D91" s="212"/>
      <c r="E91" s="212"/>
      <c r="F91" s="217"/>
      <c r="G91" s="217"/>
      <c r="H91" s="217"/>
      <c r="I91" s="217"/>
      <c r="J91" s="226"/>
      <c r="K91" s="227"/>
      <c r="L91" s="228"/>
      <c r="M91" s="158"/>
      <c r="N91" s="158"/>
      <c r="O91" s="158"/>
      <c r="P91" s="158"/>
    </row>
    <row r="92" spans="1:16" ht="14.25">
      <c r="A92" s="232"/>
      <c r="B92" s="201"/>
      <c r="C92" s="201"/>
      <c r="D92" s="201"/>
      <c r="E92" s="201"/>
      <c r="F92" s="233"/>
      <c r="G92" s="233"/>
      <c r="H92" s="233"/>
      <c r="I92" s="233"/>
      <c r="J92" s="234"/>
      <c r="K92" s="235"/>
      <c r="L92" s="236"/>
      <c r="M92" s="158"/>
      <c r="N92" s="158"/>
      <c r="O92" s="158"/>
      <c r="P92" s="158"/>
    </row>
    <row r="93" spans="1:16" ht="15">
      <c r="A93" s="232"/>
      <c r="B93" s="237"/>
      <c r="C93" s="238"/>
      <c r="D93" s="239" t="s">
        <v>0</v>
      </c>
      <c r="E93" s="237"/>
      <c r="F93" s="240">
        <f>SUM(F86:F92)</f>
        <v>0</v>
      </c>
      <c r="G93" s="240"/>
      <c r="H93" s="240">
        <f>SUM(H86:H92)</f>
        <v>0</v>
      </c>
      <c r="I93" s="241"/>
      <c r="J93" s="242">
        <f>SUM(J86:J92)</f>
        <v>0</v>
      </c>
      <c r="K93" s="243"/>
      <c r="L93" s="244">
        <f>SUM(L86:L92)</f>
        <v>0</v>
      </c>
      <c r="M93" s="158"/>
      <c r="N93" s="158"/>
      <c r="O93" s="158"/>
      <c r="P93" s="158"/>
    </row>
  </sheetData>
  <mergeCells count="45">
    <mergeCell ref="B14:E14"/>
    <mergeCell ref="D19:E19"/>
    <mergeCell ref="L4:L5"/>
    <mergeCell ref="E4:E5"/>
    <mergeCell ref="G4:G5"/>
    <mergeCell ref="B6:E6"/>
    <mergeCell ref="J4:J5"/>
    <mergeCell ref="K4:K5"/>
    <mergeCell ref="B1:K1"/>
    <mergeCell ref="B2:K2"/>
    <mergeCell ref="I4:I5"/>
    <mergeCell ref="B4:B5"/>
    <mergeCell ref="C4:C5"/>
    <mergeCell ref="D4:D5"/>
    <mergeCell ref="F4:F5"/>
    <mergeCell ref="H4:H5"/>
    <mergeCell ref="B50:C50"/>
    <mergeCell ref="B51:C51"/>
    <mergeCell ref="B52:C52"/>
    <mergeCell ref="D12:E12"/>
    <mergeCell ref="B46:C46"/>
    <mergeCell ref="B47:C47"/>
    <mergeCell ref="B48:C48"/>
    <mergeCell ref="C25:E25"/>
    <mergeCell ref="B22:C22"/>
    <mergeCell ref="B23:C23"/>
    <mergeCell ref="B53:C53"/>
    <mergeCell ref="D46:E46"/>
    <mergeCell ref="D47:E47"/>
    <mergeCell ref="D48:E48"/>
    <mergeCell ref="D49:E49"/>
    <mergeCell ref="D50:E50"/>
    <mergeCell ref="D51:E51"/>
    <mergeCell ref="D52:E52"/>
    <mergeCell ref="D53:E53"/>
    <mergeCell ref="B49:C49"/>
    <mergeCell ref="J51:L51"/>
    <mergeCell ref="J52:L53"/>
    <mergeCell ref="H48:I50"/>
    <mergeCell ref="H51:I53"/>
    <mergeCell ref="H46:H47"/>
    <mergeCell ref="I46:L47"/>
    <mergeCell ref="J49:J50"/>
    <mergeCell ref="K49:K50"/>
    <mergeCell ref="L49:L50"/>
  </mergeCells>
  <printOptions/>
  <pageMargins left="0.15748031496062992" right="0" top="0.5905511811023623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51.57421875" style="0" customWidth="1"/>
    <col min="4" max="4" width="7.00390625" style="0" customWidth="1"/>
    <col min="5" max="5" width="10.8515625" style="0" customWidth="1"/>
    <col min="6" max="6" width="11.57421875" style="0" customWidth="1"/>
    <col min="7" max="7" width="14.421875" style="0" customWidth="1"/>
    <col min="8" max="8" width="11.57421875" style="0" customWidth="1"/>
    <col min="11" max="11" width="11.8515625" style="0" customWidth="1"/>
  </cols>
  <sheetData>
    <row r="1" spans="1:8" ht="15.75">
      <c r="A1" s="346" t="s">
        <v>549</v>
      </c>
      <c r="B1" s="346"/>
      <c r="C1" s="346"/>
      <c r="D1" s="346"/>
      <c r="E1" s="346"/>
      <c r="F1" s="346"/>
      <c r="G1" s="346"/>
      <c r="H1" s="346"/>
    </row>
    <row r="2" spans="1:8" ht="15.75">
      <c r="A2" s="347" t="s">
        <v>233</v>
      </c>
      <c r="B2" s="347"/>
      <c r="C2" s="347"/>
      <c r="D2" s="347"/>
      <c r="E2" s="347"/>
      <c r="F2" s="347"/>
      <c r="G2" s="347"/>
      <c r="H2" s="347"/>
    </row>
    <row r="3" spans="1:8" ht="18">
      <c r="A3" s="348" t="s">
        <v>68</v>
      </c>
      <c r="B3" s="349"/>
      <c r="C3" s="349"/>
      <c r="D3" s="349"/>
      <c r="E3" s="349"/>
      <c r="F3" s="349"/>
      <c r="G3" s="349"/>
      <c r="H3" s="349"/>
    </row>
    <row r="4" spans="1:8" ht="15">
      <c r="A4" s="345" t="s">
        <v>273</v>
      </c>
      <c r="B4" s="345"/>
      <c r="C4" s="345"/>
      <c r="D4" s="44"/>
      <c r="E4" s="1"/>
      <c r="F4" s="1"/>
      <c r="G4" s="1"/>
      <c r="H4" s="1"/>
    </row>
    <row r="5" spans="1:8" ht="15">
      <c r="A5" s="345" t="s">
        <v>279</v>
      </c>
      <c r="B5" s="345"/>
      <c r="C5" s="345"/>
      <c r="D5" s="345"/>
      <c r="E5" s="1"/>
      <c r="F5" s="1"/>
      <c r="G5" s="1"/>
      <c r="H5" s="1"/>
    </row>
    <row r="6" spans="1:8" ht="15">
      <c r="A6" s="345" t="s">
        <v>282</v>
      </c>
      <c r="B6" s="345"/>
      <c r="C6" s="345"/>
      <c r="D6" s="345"/>
      <c r="E6" s="1"/>
      <c r="F6" s="1"/>
      <c r="G6" s="1"/>
      <c r="H6" s="1"/>
    </row>
    <row r="7" spans="1:8" ht="15">
      <c r="A7" s="345" t="s">
        <v>548</v>
      </c>
      <c r="B7" s="345"/>
      <c r="C7" s="345"/>
      <c r="D7" s="44"/>
      <c r="E7" s="1"/>
      <c r="F7" s="1"/>
      <c r="G7" s="1"/>
      <c r="H7" s="1"/>
    </row>
    <row r="8" spans="1:8" ht="12.75">
      <c r="A8" s="343" t="s">
        <v>575</v>
      </c>
      <c r="B8" s="343"/>
      <c r="C8" s="343"/>
      <c r="D8" s="343"/>
      <c r="E8" s="343"/>
      <c r="F8" s="1"/>
      <c r="G8" s="2" t="s">
        <v>70</v>
      </c>
      <c r="H8" s="1"/>
    </row>
    <row r="9" spans="1:8" ht="12" customHeight="1">
      <c r="A9" s="1"/>
      <c r="B9" s="1"/>
      <c r="C9" s="1"/>
      <c r="D9" s="1"/>
      <c r="E9" s="1"/>
      <c r="F9" s="343"/>
      <c r="G9" s="343"/>
      <c r="H9" s="1"/>
    </row>
    <row r="10" spans="1:8" ht="12.75" hidden="1">
      <c r="A10" s="3"/>
      <c r="B10" s="3"/>
      <c r="C10" s="3"/>
      <c r="D10" s="3"/>
      <c r="E10" s="3"/>
      <c r="F10" s="275"/>
      <c r="G10" s="344"/>
      <c r="H10" s="344"/>
    </row>
    <row r="11" spans="1:8" ht="84.75" customHeight="1">
      <c r="A11" s="276" t="s">
        <v>71</v>
      </c>
      <c r="B11" s="276" t="s">
        <v>72</v>
      </c>
      <c r="C11" s="90" t="s">
        <v>73</v>
      </c>
      <c r="D11" s="276" t="s">
        <v>74</v>
      </c>
      <c r="E11" s="276" t="s">
        <v>75</v>
      </c>
      <c r="F11" s="7" t="s">
        <v>547</v>
      </c>
      <c r="G11" s="7" t="s">
        <v>77</v>
      </c>
      <c r="H11" s="7" t="s">
        <v>546</v>
      </c>
    </row>
    <row r="12" spans="1:8" ht="12.75">
      <c r="A12" s="4" t="s">
        <v>78</v>
      </c>
      <c r="B12" s="4" t="s">
        <v>79</v>
      </c>
      <c r="C12" s="4" t="s">
        <v>80</v>
      </c>
      <c r="D12" s="4" t="s">
        <v>81</v>
      </c>
      <c r="E12" s="4" t="s">
        <v>82</v>
      </c>
      <c r="F12" s="4" t="s">
        <v>83</v>
      </c>
      <c r="G12" s="4" t="s">
        <v>84</v>
      </c>
      <c r="H12" s="8" t="s">
        <v>85</v>
      </c>
    </row>
    <row r="13" spans="1:8" ht="16.5" customHeight="1">
      <c r="A13" s="9"/>
      <c r="B13" s="4"/>
      <c r="C13" s="22" t="s">
        <v>209</v>
      </c>
      <c r="D13" s="9"/>
      <c r="E13" s="9"/>
      <c r="F13" s="9"/>
      <c r="G13" s="9"/>
      <c r="H13" s="9"/>
    </row>
    <row r="14" spans="1:8" ht="16.5" customHeight="1">
      <c r="A14" s="39"/>
      <c r="B14" s="43"/>
      <c r="C14" s="22" t="s">
        <v>207</v>
      </c>
      <c r="D14" s="39"/>
      <c r="E14" s="39"/>
      <c r="F14" s="39"/>
      <c r="G14" s="39"/>
      <c r="H14" s="39"/>
    </row>
    <row r="15" spans="1:8" ht="16.5" customHeight="1">
      <c r="A15" s="43" t="s">
        <v>78</v>
      </c>
      <c r="B15" s="43"/>
      <c r="C15" s="27" t="s">
        <v>283</v>
      </c>
      <c r="D15" s="43" t="s">
        <v>238</v>
      </c>
      <c r="E15" s="40">
        <v>140</v>
      </c>
      <c r="F15" s="40"/>
      <c r="G15" s="40"/>
      <c r="H15" s="40"/>
    </row>
    <row r="16" spans="1:8" ht="16.5" customHeight="1">
      <c r="A16" s="43"/>
      <c r="B16" s="39"/>
      <c r="C16" s="49" t="s">
        <v>86</v>
      </c>
      <c r="D16" s="39"/>
      <c r="E16" s="39"/>
      <c r="F16" s="39"/>
      <c r="G16" s="41"/>
      <c r="H16" s="41"/>
    </row>
    <row r="17" spans="1:8" ht="16.5" customHeight="1">
      <c r="A17" s="39"/>
      <c r="B17" s="39"/>
      <c r="C17" s="22" t="s">
        <v>208</v>
      </c>
      <c r="D17" s="39"/>
      <c r="E17" s="39"/>
      <c r="F17" s="39"/>
      <c r="G17" s="39"/>
      <c r="H17" s="39"/>
    </row>
    <row r="18" spans="1:8" ht="16.5" customHeight="1">
      <c r="A18" s="43">
        <v>1</v>
      </c>
      <c r="B18" s="43"/>
      <c r="C18" s="39" t="s">
        <v>87</v>
      </c>
      <c r="D18" s="39"/>
      <c r="E18" s="39"/>
      <c r="F18" s="39"/>
      <c r="G18" s="39"/>
      <c r="H18" s="39"/>
    </row>
    <row r="19" spans="1:8" ht="16.5" customHeight="1">
      <c r="A19" s="43"/>
      <c r="B19" s="39"/>
      <c r="C19" s="39" t="s">
        <v>88</v>
      </c>
      <c r="D19" s="43" t="s">
        <v>89</v>
      </c>
      <c r="E19" s="40">
        <v>1</v>
      </c>
      <c r="F19" s="40"/>
      <c r="G19" s="40"/>
      <c r="H19" s="40"/>
    </row>
    <row r="20" spans="1:8" ht="16.5" customHeight="1">
      <c r="A20" s="43">
        <v>2</v>
      </c>
      <c r="B20" s="43"/>
      <c r="C20" s="39" t="s">
        <v>90</v>
      </c>
      <c r="D20" s="43"/>
      <c r="E20" s="40"/>
      <c r="F20" s="40"/>
      <c r="G20" s="40"/>
      <c r="H20" s="40"/>
    </row>
    <row r="21" spans="1:8" ht="16.5" customHeight="1">
      <c r="A21" s="43"/>
      <c r="B21" s="43"/>
      <c r="C21" s="39" t="s">
        <v>91</v>
      </c>
      <c r="D21" s="43" t="s">
        <v>92</v>
      </c>
      <c r="E21" s="40">
        <v>105</v>
      </c>
      <c r="F21" s="40"/>
      <c r="G21" s="40"/>
      <c r="H21" s="40"/>
    </row>
    <row r="22" spans="1:8" ht="16.5" customHeight="1">
      <c r="A22" s="43">
        <v>3</v>
      </c>
      <c r="B22" s="43"/>
      <c r="C22" s="47" t="s">
        <v>93</v>
      </c>
      <c r="D22" s="43" t="s">
        <v>89</v>
      </c>
      <c r="E22" s="40">
        <v>1</v>
      </c>
      <c r="F22" s="40"/>
      <c r="G22" s="40"/>
      <c r="H22" s="40"/>
    </row>
    <row r="23" spans="1:8" ht="16.5" customHeight="1">
      <c r="A23" s="43">
        <v>4</v>
      </c>
      <c r="B23" s="43"/>
      <c r="C23" s="47" t="s">
        <v>94</v>
      </c>
      <c r="D23" s="43" t="s">
        <v>89</v>
      </c>
      <c r="E23" s="40">
        <v>1</v>
      </c>
      <c r="F23" s="40"/>
      <c r="G23" s="40"/>
      <c r="H23" s="40"/>
    </row>
    <row r="24" spans="1:8" ht="16.5" customHeight="1">
      <c r="A24" s="43">
        <v>5</v>
      </c>
      <c r="B24" s="43"/>
      <c r="C24" s="47" t="s">
        <v>95</v>
      </c>
      <c r="D24" s="43" t="s">
        <v>96</v>
      </c>
      <c r="E24" s="40">
        <v>1</v>
      </c>
      <c r="F24" s="40"/>
      <c r="G24" s="40"/>
      <c r="H24" s="40"/>
    </row>
    <row r="25" spans="1:8" ht="16.5" customHeight="1">
      <c r="A25" s="43">
        <v>6</v>
      </c>
      <c r="B25" s="43"/>
      <c r="C25" s="47" t="s">
        <v>97</v>
      </c>
      <c r="D25" s="43" t="s">
        <v>98</v>
      </c>
      <c r="E25" s="40">
        <v>1</v>
      </c>
      <c r="F25" s="40"/>
      <c r="G25" s="40"/>
      <c r="H25" s="40"/>
    </row>
    <row r="26" spans="1:8" ht="16.5" customHeight="1">
      <c r="A26" s="43">
        <v>7</v>
      </c>
      <c r="B26" s="43"/>
      <c r="C26" s="47" t="s">
        <v>99</v>
      </c>
      <c r="D26" s="43" t="s">
        <v>98</v>
      </c>
      <c r="E26" s="40">
        <v>1</v>
      </c>
      <c r="F26" s="40"/>
      <c r="G26" s="40"/>
      <c r="H26" s="40"/>
    </row>
    <row r="27" spans="1:8" ht="16.5" customHeight="1">
      <c r="A27" s="43"/>
      <c r="B27" s="39"/>
      <c r="C27" s="49" t="s">
        <v>86</v>
      </c>
      <c r="D27" s="39"/>
      <c r="E27" s="39"/>
      <c r="F27" s="39"/>
      <c r="G27" s="41"/>
      <c r="H27" s="41"/>
    </row>
    <row r="28" spans="1:8" ht="16.5" customHeight="1">
      <c r="A28" s="43"/>
      <c r="B28" s="39"/>
      <c r="C28" s="63" t="s">
        <v>100</v>
      </c>
      <c r="D28" s="39"/>
      <c r="E28" s="39"/>
      <c r="F28" s="39"/>
      <c r="G28" s="41"/>
      <c r="H28" s="41"/>
    </row>
    <row r="29" spans="1:8" ht="16.5" customHeight="1">
      <c r="A29" s="43">
        <v>1</v>
      </c>
      <c r="B29" s="43"/>
      <c r="C29" s="27" t="s">
        <v>101</v>
      </c>
      <c r="D29" s="39"/>
      <c r="E29" s="39"/>
      <c r="F29" s="39"/>
      <c r="G29" s="41"/>
      <c r="H29" s="41"/>
    </row>
    <row r="30" spans="1:8" ht="16.5" customHeight="1">
      <c r="A30" s="43"/>
      <c r="B30" s="43"/>
      <c r="C30" s="27" t="s">
        <v>102</v>
      </c>
      <c r="D30" s="43" t="s">
        <v>98</v>
      </c>
      <c r="E30" s="40">
        <v>12</v>
      </c>
      <c r="F30" s="40"/>
      <c r="G30" s="40"/>
      <c r="H30" s="40"/>
    </row>
    <row r="31" spans="1:8" ht="16.5" customHeight="1">
      <c r="A31" s="43"/>
      <c r="B31" s="39"/>
      <c r="C31" s="49" t="s">
        <v>86</v>
      </c>
      <c r="D31" s="39"/>
      <c r="E31" s="39"/>
      <c r="F31" s="39"/>
      <c r="G31" s="41"/>
      <c r="H31" s="41"/>
    </row>
    <row r="32" spans="1:8" ht="16.5" customHeight="1">
      <c r="A32" s="9"/>
      <c r="B32" s="4"/>
      <c r="C32" s="22" t="s">
        <v>210</v>
      </c>
      <c r="D32" s="9"/>
      <c r="E32" s="9"/>
      <c r="F32" s="9"/>
      <c r="G32" s="9"/>
      <c r="H32" s="9"/>
    </row>
    <row r="33" spans="1:8" ht="16.5" customHeight="1">
      <c r="A33" s="4"/>
      <c r="B33" s="9"/>
      <c r="C33" s="10" t="s">
        <v>211</v>
      </c>
      <c r="D33" s="9"/>
      <c r="E33" s="9"/>
      <c r="F33" s="9"/>
      <c r="G33" s="13"/>
      <c r="H33" s="13"/>
    </row>
    <row r="34" spans="1:8" ht="16.5" customHeight="1">
      <c r="A34" s="4">
        <v>1</v>
      </c>
      <c r="B34" s="4"/>
      <c r="C34" s="39" t="s">
        <v>105</v>
      </c>
      <c r="D34" s="9"/>
      <c r="E34" s="9"/>
      <c r="F34" s="9"/>
      <c r="G34" s="13"/>
      <c r="H34" s="13"/>
    </row>
    <row r="35" spans="1:8" ht="16.5" customHeight="1">
      <c r="A35" s="4"/>
      <c r="B35" s="9"/>
      <c r="C35" s="39" t="s">
        <v>106</v>
      </c>
      <c r="D35" s="4" t="s">
        <v>107</v>
      </c>
      <c r="E35" s="11">
        <v>2.4</v>
      </c>
      <c r="F35" s="11"/>
      <c r="G35" s="11"/>
      <c r="H35" s="11"/>
    </row>
    <row r="36" spans="1:8" ht="16.5" customHeight="1">
      <c r="A36" s="4">
        <v>2</v>
      </c>
      <c r="B36" s="4"/>
      <c r="C36" s="39" t="s">
        <v>108</v>
      </c>
      <c r="D36" s="4" t="s">
        <v>107</v>
      </c>
      <c r="E36" s="11">
        <v>1.12</v>
      </c>
      <c r="F36" s="11"/>
      <c r="G36" s="11"/>
      <c r="H36" s="11"/>
    </row>
    <row r="37" spans="1:8" ht="16.5" customHeight="1">
      <c r="A37" s="4">
        <v>3</v>
      </c>
      <c r="B37" s="4"/>
      <c r="C37" s="39" t="s">
        <v>109</v>
      </c>
      <c r="D37" s="9"/>
      <c r="E37" s="9"/>
      <c r="F37" s="9"/>
      <c r="G37" s="13"/>
      <c r="H37" s="13"/>
    </row>
    <row r="38" spans="1:8" ht="16.5" customHeight="1">
      <c r="A38" s="4"/>
      <c r="B38" s="4"/>
      <c r="C38" s="39" t="s">
        <v>110</v>
      </c>
      <c r="D38" s="4" t="s">
        <v>111</v>
      </c>
      <c r="E38" s="11">
        <v>76</v>
      </c>
      <c r="F38" s="11"/>
      <c r="G38" s="11"/>
      <c r="H38" s="11"/>
    </row>
    <row r="39" spans="1:8" ht="16.5" customHeight="1">
      <c r="A39" s="4">
        <v>4</v>
      </c>
      <c r="B39" s="4"/>
      <c r="C39" s="39" t="s">
        <v>112</v>
      </c>
      <c r="D39" s="4" t="s">
        <v>107</v>
      </c>
      <c r="E39" s="11">
        <v>2.2</v>
      </c>
      <c r="F39" s="11"/>
      <c r="G39" s="11"/>
      <c r="H39" s="11"/>
    </row>
    <row r="40" spans="1:8" ht="16.5" customHeight="1">
      <c r="A40" s="4">
        <v>5</v>
      </c>
      <c r="B40" s="4"/>
      <c r="C40" s="47" t="s">
        <v>113</v>
      </c>
      <c r="D40" s="4" t="s">
        <v>107</v>
      </c>
      <c r="E40" s="11">
        <v>5.3</v>
      </c>
      <c r="F40" s="11"/>
      <c r="G40" s="11"/>
      <c r="H40" s="11"/>
    </row>
    <row r="41" spans="1:8" ht="16.5" customHeight="1">
      <c r="A41" s="4">
        <v>6</v>
      </c>
      <c r="B41" s="4"/>
      <c r="C41" s="39" t="s">
        <v>114</v>
      </c>
      <c r="D41" s="4" t="s">
        <v>111</v>
      </c>
      <c r="E41" s="11">
        <v>25</v>
      </c>
      <c r="F41" s="11"/>
      <c r="G41" s="11"/>
      <c r="H41" s="11"/>
    </row>
    <row r="42" spans="1:8" ht="16.5" customHeight="1">
      <c r="A42" s="4"/>
      <c r="B42" s="9"/>
      <c r="C42" s="12" t="s">
        <v>86</v>
      </c>
      <c r="D42" s="9"/>
      <c r="E42" s="9"/>
      <c r="F42" s="9"/>
      <c r="G42" s="13"/>
      <c r="H42" s="13"/>
    </row>
    <row r="43" spans="1:8" ht="16.5" customHeight="1">
      <c r="A43" s="9"/>
      <c r="B43" s="4"/>
      <c r="C43" s="22" t="s">
        <v>212</v>
      </c>
      <c r="D43" s="9"/>
      <c r="E43" s="9"/>
      <c r="F43" s="9"/>
      <c r="G43" s="9"/>
      <c r="H43" s="9"/>
    </row>
    <row r="44" spans="1:8" ht="16.5" customHeight="1">
      <c r="A44" s="9"/>
      <c r="B44" s="4"/>
      <c r="C44" s="63" t="s">
        <v>213</v>
      </c>
      <c r="D44" s="9"/>
      <c r="E44" s="9"/>
      <c r="F44" s="9"/>
      <c r="G44" s="9"/>
      <c r="H44" s="9"/>
    </row>
    <row r="45" spans="1:8" ht="16.5" customHeight="1">
      <c r="A45" s="9"/>
      <c r="B45" s="9"/>
      <c r="C45" s="22" t="s">
        <v>115</v>
      </c>
      <c r="D45" s="9"/>
      <c r="E45" s="9"/>
      <c r="F45" s="9"/>
      <c r="G45" s="9"/>
      <c r="H45" s="9"/>
    </row>
    <row r="46" spans="1:8" ht="16.5" customHeight="1">
      <c r="A46" s="43">
        <v>1</v>
      </c>
      <c r="B46" s="43"/>
      <c r="C46" s="39" t="s">
        <v>116</v>
      </c>
      <c r="D46" s="43" t="s">
        <v>237</v>
      </c>
      <c r="E46" s="40">
        <v>5.2</v>
      </c>
      <c r="F46" s="40"/>
      <c r="G46" s="40"/>
      <c r="H46" s="40"/>
    </row>
    <row r="47" spans="1:8" ht="16.5" customHeight="1">
      <c r="A47" s="43">
        <v>2</v>
      </c>
      <c r="B47" s="43"/>
      <c r="C47" s="39" t="s">
        <v>117</v>
      </c>
      <c r="D47" s="43" t="s">
        <v>238</v>
      </c>
      <c r="E47" s="40">
        <v>24</v>
      </c>
      <c r="F47" s="40"/>
      <c r="G47" s="40"/>
      <c r="H47" s="40"/>
    </row>
    <row r="48" spans="1:8" ht="16.5" customHeight="1">
      <c r="A48" s="43">
        <v>3</v>
      </c>
      <c r="B48" s="43"/>
      <c r="C48" s="39" t="s">
        <v>231</v>
      </c>
      <c r="D48" s="43" t="s">
        <v>238</v>
      </c>
      <c r="E48" s="40">
        <v>42</v>
      </c>
      <c r="F48" s="40"/>
      <c r="G48" s="40"/>
      <c r="H48" s="40"/>
    </row>
    <row r="49" spans="1:8" ht="16.5" customHeight="1">
      <c r="A49" s="57">
        <v>4</v>
      </c>
      <c r="B49" s="43"/>
      <c r="C49" s="9" t="s">
        <v>229</v>
      </c>
      <c r="D49" s="39"/>
      <c r="E49" s="39"/>
      <c r="F49" s="39"/>
      <c r="G49" s="39"/>
      <c r="H49" s="39"/>
    </row>
    <row r="50" spans="1:8" ht="16.5" customHeight="1">
      <c r="A50" s="57"/>
      <c r="B50" s="57"/>
      <c r="C50" s="39" t="s">
        <v>239</v>
      </c>
      <c r="D50" s="43" t="s">
        <v>237</v>
      </c>
      <c r="E50" s="40">
        <v>6.8</v>
      </c>
      <c r="F50" s="40"/>
      <c r="G50" s="40"/>
      <c r="H50" s="40"/>
    </row>
    <row r="51" spans="1:8" ht="16.5" customHeight="1">
      <c r="A51" s="57">
        <v>5</v>
      </c>
      <c r="B51" s="43"/>
      <c r="C51" s="39" t="s">
        <v>118</v>
      </c>
      <c r="D51" s="43" t="s">
        <v>237</v>
      </c>
      <c r="E51" s="40">
        <f>E50*1.05</f>
        <v>7.14</v>
      </c>
      <c r="F51" s="40"/>
      <c r="G51" s="40"/>
      <c r="H51" s="40"/>
    </row>
    <row r="52" spans="1:8" ht="16.5" customHeight="1">
      <c r="A52" s="43"/>
      <c r="B52" s="43"/>
      <c r="C52" s="49" t="s">
        <v>86</v>
      </c>
      <c r="D52" s="39"/>
      <c r="E52" s="39"/>
      <c r="F52" s="39"/>
      <c r="G52" s="41"/>
      <c r="H52" s="41"/>
    </row>
    <row r="53" spans="1:8" ht="16.5" customHeight="1">
      <c r="A53" s="39"/>
      <c r="B53" s="43"/>
      <c r="C53" s="63" t="s">
        <v>119</v>
      </c>
      <c r="D53" s="39"/>
      <c r="E53" s="39"/>
      <c r="F53" s="39"/>
      <c r="G53" s="39"/>
      <c r="H53" s="39"/>
    </row>
    <row r="54" spans="1:8" ht="16.5" customHeight="1">
      <c r="A54" s="43">
        <v>1</v>
      </c>
      <c r="B54" s="43"/>
      <c r="C54" s="9" t="s">
        <v>120</v>
      </c>
      <c r="D54" s="43" t="s">
        <v>238</v>
      </c>
      <c r="E54" s="40">
        <v>69.7</v>
      </c>
      <c r="F54" s="40"/>
      <c r="G54" s="40"/>
      <c r="H54" s="40"/>
    </row>
    <row r="55" spans="1:8" ht="16.5" customHeight="1">
      <c r="A55" s="43">
        <v>2</v>
      </c>
      <c r="B55" s="43"/>
      <c r="C55" s="9" t="s">
        <v>121</v>
      </c>
      <c r="D55" s="43" t="s">
        <v>122</v>
      </c>
      <c r="E55" s="40">
        <f>'Pamatu kopsav.'!L12/1000</f>
        <v>0.726</v>
      </c>
      <c r="F55" s="40"/>
      <c r="G55" s="40"/>
      <c r="H55" s="40"/>
    </row>
    <row r="56" spans="1:8" ht="16.5" customHeight="1">
      <c r="A56" s="57">
        <v>3</v>
      </c>
      <c r="B56" s="43"/>
      <c r="C56" s="39" t="s">
        <v>382</v>
      </c>
      <c r="D56" s="43" t="s">
        <v>237</v>
      </c>
      <c r="E56" s="40">
        <f>'Pamatu kopsav.'!F12</f>
        <v>5.289</v>
      </c>
      <c r="F56" s="40"/>
      <c r="G56" s="40"/>
      <c r="H56" s="40"/>
    </row>
    <row r="57" spans="1:8" ht="16.5" customHeight="1">
      <c r="A57" s="57">
        <v>4</v>
      </c>
      <c r="B57" s="43"/>
      <c r="C57" s="39" t="s">
        <v>123</v>
      </c>
      <c r="D57" s="39"/>
      <c r="E57" s="39"/>
      <c r="F57" s="39"/>
      <c r="G57" s="39"/>
      <c r="H57" s="39"/>
    </row>
    <row r="58" spans="1:8" ht="16.5" customHeight="1">
      <c r="A58" s="57"/>
      <c r="B58" s="43"/>
      <c r="C58" s="39" t="s">
        <v>27</v>
      </c>
      <c r="D58" s="43" t="s">
        <v>237</v>
      </c>
      <c r="E58" s="40">
        <f>'Pamatu kopsav.'!H12</f>
        <v>19.35</v>
      </c>
      <c r="F58" s="40"/>
      <c r="G58" s="40"/>
      <c r="H58" s="40"/>
    </row>
    <row r="59" spans="1:8" ht="16.5" customHeight="1">
      <c r="A59" s="57">
        <v>5</v>
      </c>
      <c r="B59" s="43"/>
      <c r="C59" s="39" t="s">
        <v>118</v>
      </c>
      <c r="D59" s="43" t="s">
        <v>237</v>
      </c>
      <c r="E59" s="40">
        <f>E58*1.05</f>
        <v>20.317500000000003</v>
      </c>
      <c r="F59" s="40"/>
      <c r="G59" s="40"/>
      <c r="H59" s="40"/>
    </row>
    <row r="60" spans="1:8" ht="16.5" customHeight="1">
      <c r="A60" s="57">
        <v>6</v>
      </c>
      <c r="B60" s="43"/>
      <c r="C60" s="60" t="s">
        <v>124</v>
      </c>
      <c r="D60" s="43" t="s">
        <v>98</v>
      </c>
      <c r="E60" s="40">
        <v>25</v>
      </c>
      <c r="F60" s="40"/>
      <c r="G60" s="40"/>
      <c r="H60" s="40"/>
    </row>
    <row r="61" spans="1:8" ht="16.5" customHeight="1">
      <c r="A61" s="57">
        <v>7</v>
      </c>
      <c r="B61" s="43"/>
      <c r="C61" s="60" t="s">
        <v>126</v>
      </c>
      <c r="D61" s="43" t="s">
        <v>98</v>
      </c>
      <c r="E61" s="40">
        <v>165</v>
      </c>
      <c r="F61" s="40"/>
      <c r="G61" s="40"/>
      <c r="H61" s="40"/>
    </row>
    <row r="62" spans="1:8" ht="16.5" customHeight="1">
      <c r="A62" s="57">
        <v>8</v>
      </c>
      <c r="B62" s="43"/>
      <c r="C62" s="60" t="s">
        <v>125</v>
      </c>
      <c r="D62" s="43" t="s">
        <v>238</v>
      </c>
      <c r="E62" s="40">
        <v>142</v>
      </c>
      <c r="F62" s="40"/>
      <c r="G62" s="40"/>
      <c r="H62" s="40"/>
    </row>
    <row r="63" spans="1:8" ht="16.5" customHeight="1">
      <c r="A63" s="57">
        <v>9</v>
      </c>
      <c r="B63" s="43"/>
      <c r="C63" s="39" t="s">
        <v>383</v>
      </c>
      <c r="D63" s="39"/>
      <c r="E63" s="39"/>
      <c r="F63" s="39"/>
      <c r="G63" s="39"/>
      <c r="H63" s="39"/>
    </row>
    <row r="64" spans="1:8" ht="16.5" customHeight="1">
      <c r="A64" s="39"/>
      <c r="B64" s="43"/>
      <c r="C64" s="39" t="s">
        <v>239</v>
      </c>
      <c r="D64" s="43" t="s">
        <v>237</v>
      </c>
      <c r="E64" s="40">
        <f>'Pamatu kopsav.'!F22+'Pamatu kopsav.'!F23</f>
        <v>17.400000000000002</v>
      </c>
      <c r="F64" s="40"/>
      <c r="G64" s="40"/>
      <c r="H64" s="40"/>
    </row>
    <row r="65" spans="1:8" ht="16.5" customHeight="1">
      <c r="A65" s="57">
        <v>10</v>
      </c>
      <c r="B65" s="43"/>
      <c r="C65" s="39" t="s">
        <v>118</v>
      </c>
      <c r="D65" s="43" t="s">
        <v>237</v>
      </c>
      <c r="E65" s="40">
        <f>E64*1.05</f>
        <v>18.270000000000003</v>
      </c>
      <c r="F65" s="40"/>
      <c r="G65" s="40"/>
      <c r="H65" s="40"/>
    </row>
    <row r="66" spans="1:8" ht="16.5" customHeight="1">
      <c r="A66" s="43">
        <v>11</v>
      </c>
      <c r="B66" s="43"/>
      <c r="C66" s="39" t="s">
        <v>568</v>
      </c>
      <c r="D66" s="43" t="s">
        <v>259</v>
      </c>
      <c r="E66" s="40">
        <v>2</v>
      </c>
      <c r="F66" s="40"/>
      <c r="G66" s="40"/>
      <c r="H66" s="40"/>
    </row>
    <row r="67" spans="1:8" ht="16.5" customHeight="1">
      <c r="A67" s="43"/>
      <c r="B67" s="39"/>
      <c r="C67" s="49" t="s">
        <v>86</v>
      </c>
      <c r="D67" s="39"/>
      <c r="E67" s="39"/>
      <c r="F67" s="39"/>
      <c r="G67" s="41"/>
      <c r="H67" s="41"/>
    </row>
    <row r="68" spans="1:8" ht="16.5" customHeight="1">
      <c r="A68" s="39"/>
      <c r="B68" s="39"/>
      <c r="C68" s="63" t="s">
        <v>127</v>
      </c>
      <c r="D68" s="39"/>
      <c r="E68" s="39"/>
      <c r="F68" s="39"/>
      <c r="G68" s="39"/>
      <c r="H68" s="39"/>
    </row>
    <row r="69" spans="1:8" ht="16.5" customHeight="1">
      <c r="A69" s="43">
        <v>1</v>
      </c>
      <c r="B69" s="43"/>
      <c r="C69" s="39" t="s">
        <v>128</v>
      </c>
      <c r="D69" s="43" t="s">
        <v>238</v>
      </c>
      <c r="E69" s="40">
        <v>95</v>
      </c>
      <c r="F69" s="40"/>
      <c r="G69" s="40"/>
      <c r="H69" s="40"/>
    </row>
    <row r="70" spans="1:8" ht="16.5" customHeight="1">
      <c r="A70" s="57">
        <v>2</v>
      </c>
      <c r="B70" s="43"/>
      <c r="C70" s="39" t="s">
        <v>382</v>
      </c>
      <c r="D70" s="43" t="s">
        <v>237</v>
      </c>
      <c r="E70" s="40">
        <f>'Pamatu kopsav.'!F19</f>
        <v>4.247999999999999</v>
      </c>
      <c r="F70" s="40"/>
      <c r="G70" s="40"/>
      <c r="H70" s="40"/>
    </row>
    <row r="71" spans="1:8" ht="16.5" customHeight="1">
      <c r="A71" s="43">
        <v>3</v>
      </c>
      <c r="B71" s="43"/>
      <c r="C71" s="39" t="s">
        <v>129</v>
      </c>
      <c r="D71" s="43" t="s">
        <v>122</v>
      </c>
      <c r="E71" s="40">
        <f>'Pamatu kopsav.'!L19/1000</f>
        <v>0.8406</v>
      </c>
      <c r="F71" s="40"/>
      <c r="G71" s="40"/>
      <c r="H71" s="40"/>
    </row>
    <row r="72" spans="1:8" ht="16.5" customHeight="1">
      <c r="A72" s="57">
        <v>4</v>
      </c>
      <c r="B72" s="43"/>
      <c r="C72" s="39" t="s">
        <v>230</v>
      </c>
      <c r="D72" s="39"/>
      <c r="E72" s="39"/>
      <c r="F72" s="39"/>
      <c r="G72" s="39"/>
      <c r="H72" s="39"/>
    </row>
    <row r="73" spans="1:8" ht="16.5" customHeight="1">
      <c r="A73" s="57"/>
      <c r="B73" s="57"/>
      <c r="C73" s="39" t="s">
        <v>239</v>
      </c>
      <c r="D73" s="43" t="s">
        <v>237</v>
      </c>
      <c r="E73" s="40">
        <f>'Pamatu kopsav.'!H19</f>
        <v>12.900000000000002</v>
      </c>
      <c r="F73" s="40"/>
      <c r="G73" s="40"/>
      <c r="H73" s="40"/>
    </row>
    <row r="74" spans="1:8" ht="16.5" customHeight="1">
      <c r="A74" s="57">
        <v>5</v>
      </c>
      <c r="B74" s="43"/>
      <c r="C74" s="39" t="s">
        <v>118</v>
      </c>
      <c r="D74" s="43" t="s">
        <v>237</v>
      </c>
      <c r="E74" s="40">
        <f>E73*1.05</f>
        <v>13.545000000000003</v>
      </c>
      <c r="F74" s="40"/>
      <c r="G74" s="40"/>
      <c r="H74" s="40"/>
    </row>
    <row r="75" spans="1:8" ht="16.5" customHeight="1">
      <c r="A75" s="43"/>
      <c r="B75" s="39"/>
      <c r="C75" s="49" t="s">
        <v>86</v>
      </c>
      <c r="D75" s="39"/>
      <c r="E75" s="39"/>
      <c r="F75" s="39"/>
      <c r="G75" s="41"/>
      <c r="H75" s="41"/>
    </row>
    <row r="76" spans="1:8" ht="16.5" customHeight="1">
      <c r="A76" s="39"/>
      <c r="B76" s="39"/>
      <c r="C76" s="63" t="s">
        <v>130</v>
      </c>
      <c r="D76" s="39"/>
      <c r="E76" s="39"/>
      <c r="F76" s="39"/>
      <c r="G76" s="39"/>
      <c r="H76" s="39"/>
    </row>
    <row r="77" spans="1:8" ht="16.5" customHeight="1">
      <c r="A77" s="43">
        <v>1</v>
      </c>
      <c r="B77" s="43"/>
      <c r="C77" s="39" t="s">
        <v>131</v>
      </c>
      <c r="D77" s="43" t="s">
        <v>238</v>
      </c>
      <c r="E77" s="42">
        <v>76.8</v>
      </c>
      <c r="F77" s="40"/>
      <c r="G77" s="40"/>
      <c r="H77" s="40"/>
    </row>
    <row r="78" spans="1:8" ht="16.5" customHeight="1">
      <c r="A78" s="43">
        <v>2</v>
      </c>
      <c r="B78" s="43"/>
      <c r="C78" s="39" t="s">
        <v>132</v>
      </c>
      <c r="D78" s="43" t="s">
        <v>238</v>
      </c>
      <c r="E78" s="42">
        <v>19.6</v>
      </c>
      <c r="F78" s="40"/>
      <c r="G78" s="40"/>
      <c r="H78" s="40"/>
    </row>
    <row r="79" spans="1:8" ht="16.5" customHeight="1">
      <c r="A79" s="43"/>
      <c r="B79" s="39"/>
      <c r="C79" s="49" t="s">
        <v>86</v>
      </c>
      <c r="D79" s="39"/>
      <c r="E79" s="39"/>
      <c r="F79" s="39"/>
      <c r="G79" s="41"/>
      <c r="H79" s="41"/>
    </row>
    <row r="80" spans="1:8" ht="16.5" customHeight="1">
      <c r="A80" s="9"/>
      <c r="B80" s="4"/>
      <c r="C80" s="350" t="s">
        <v>214</v>
      </c>
      <c r="D80" s="351"/>
      <c r="E80" s="9"/>
      <c r="F80" s="9"/>
      <c r="G80" s="9"/>
      <c r="H80" s="9"/>
    </row>
    <row r="81" spans="1:8" ht="16.5" customHeight="1">
      <c r="A81" s="4"/>
      <c r="B81" s="9"/>
      <c r="C81" s="10" t="s">
        <v>215</v>
      </c>
      <c r="D81" s="9"/>
      <c r="E81" s="9"/>
      <c r="F81" s="9"/>
      <c r="G81" s="13"/>
      <c r="H81" s="13"/>
    </row>
    <row r="82" spans="1:8" ht="16.5" customHeight="1">
      <c r="A82" s="43">
        <v>1</v>
      </c>
      <c r="B82" s="43"/>
      <c r="C82" s="51" t="s">
        <v>553</v>
      </c>
      <c r="D82" s="43" t="s">
        <v>96</v>
      </c>
      <c r="E82" s="40">
        <v>1</v>
      </c>
      <c r="F82" s="11"/>
      <c r="G82" s="40"/>
      <c r="H82" s="40"/>
    </row>
    <row r="83" spans="1:8" ht="16.5" customHeight="1">
      <c r="A83" s="43">
        <v>2</v>
      </c>
      <c r="B83" s="43"/>
      <c r="C83" s="52" t="s">
        <v>134</v>
      </c>
      <c r="D83" s="43" t="s">
        <v>96</v>
      </c>
      <c r="E83" s="40">
        <v>1</v>
      </c>
      <c r="F83" s="40"/>
      <c r="G83" s="40"/>
      <c r="H83" s="40"/>
    </row>
    <row r="84" spans="1:8" ht="16.5" customHeight="1">
      <c r="A84" s="43">
        <v>3</v>
      </c>
      <c r="B84" s="43"/>
      <c r="C84" s="52" t="s">
        <v>555</v>
      </c>
      <c r="D84" s="43" t="s">
        <v>96</v>
      </c>
      <c r="E84" s="40">
        <v>1</v>
      </c>
      <c r="F84" s="40"/>
      <c r="G84" s="40"/>
      <c r="H84" s="40"/>
    </row>
    <row r="85" spans="1:8" ht="16.5" customHeight="1">
      <c r="A85" s="43">
        <v>4</v>
      </c>
      <c r="B85" s="43"/>
      <c r="C85" s="52" t="s">
        <v>556</v>
      </c>
      <c r="D85" s="43" t="s">
        <v>96</v>
      </c>
      <c r="E85" s="40">
        <v>1</v>
      </c>
      <c r="F85" s="40"/>
      <c r="G85" s="40"/>
      <c r="H85" s="40"/>
    </row>
    <row r="86" spans="1:8" ht="16.5" customHeight="1">
      <c r="A86" s="23"/>
      <c r="B86" s="23"/>
      <c r="C86" s="12" t="s">
        <v>86</v>
      </c>
      <c r="D86" s="9"/>
      <c r="E86" s="9"/>
      <c r="F86" s="9"/>
      <c r="G86" s="13"/>
      <c r="H86" s="13"/>
    </row>
    <row r="87" spans="1:8" ht="16.5" customHeight="1">
      <c r="A87" s="9"/>
      <c r="B87" s="9"/>
      <c r="C87" s="10" t="s">
        <v>216</v>
      </c>
      <c r="D87" s="9"/>
      <c r="E87" s="9"/>
      <c r="F87" s="9"/>
      <c r="G87" s="9"/>
      <c r="H87" s="9"/>
    </row>
    <row r="88" spans="1:8" ht="16.5" customHeight="1">
      <c r="A88" s="43">
        <v>1</v>
      </c>
      <c r="B88" s="43"/>
      <c r="C88" s="53" t="s">
        <v>284</v>
      </c>
      <c r="D88" s="39"/>
      <c r="E88" s="39"/>
      <c r="F88" s="39"/>
      <c r="G88" s="39"/>
      <c r="H88" s="39"/>
    </row>
    <row r="89" spans="1:8" ht="16.5" customHeight="1">
      <c r="A89" s="39"/>
      <c r="B89" s="39"/>
      <c r="C89" s="39" t="s">
        <v>135</v>
      </c>
      <c r="D89" s="43" t="s">
        <v>238</v>
      </c>
      <c r="E89" s="40">
        <v>716.45</v>
      </c>
      <c r="F89" s="40"/>
      <c r="G89" s="40"/>
      <c r="H89" s="40"/>
    </row>
    <row r="90" spans="1:8" ht="16.5" customHeight="1">
      <c r="A90" s="43">
        <v>2</v>
      </c>
      <c r="B90" s="43"/>
      <c r="C90" s="53" t="s">
        <v>384</v>
      </c>
      <c r="D90" s="39"/>
      <c r="E90" s="39"/>
      <c r="F90" s="39"/>
      <c r="G90" s="39"/>
      <c r="H90" s="39"/>
    </row>
    <row r="91" spans="1:8" ht="16.5" customHeight="1">
      <c r="A91" s="39"/>
      <c r="B91" s="39"/>
      <c r="C91" s="39" t="s">
        <v>385</v>
      </c>
      <c r="D91" s="43" t="s">
        <v>238</v>
      </c>
      <c r="E91" s="40">
        <v>66.8</v>
      </c>
      <c r="F91" s="40"/>
      <c r="G91" s="40"/>
      <c r="H91" s="40"/>
    </row>
    <row r="92" spans="1:8" ht="16.5" customHeight="1">
      <c r="A92" s="43">
        <v>3</v>
      </c>
      <c r="B92" s="43"/>
      <c r="C92" s="39" t="s">
        <v>136</v>
      </c>
      <c r="D92" s="43" t="s">
        <v>238</v>
      </c>
      <c r="E92" s="40">
        <f>E89</f>
        <v>716.45</v>
      </c>
      <c r="F92" s="40"/>
      <c r="G92" s="40"/>
      <c r="H92" s="40"/>
    </row>
    <row r="93" spans="1:8" ht="16.5" customHeight="1">
      <c r="A93" s="43"/>
      <c r="B93" s="43"/>
      <c r="C93" s="10" t="s">
        <v>558</v>
      </c>
      <c r="D93" s="43"/>
      <c r="E93" s="40"/>
      <c r="F93" s="40"/>
      <c r="G93" s="40"/>
      <c r="H93" s="40"/>
    </row>
    <row r="94" spans="1:8" ht="16.5" customHeight="1">
      <c r="A94" s="43"/>
      <c r="B94" s="43"/>
      <c r="C94" s="108" t="s">
        <v>559</v>
      </c>
      <c r="D94" s="43"/>
      <c r="E94" s="40"/>
      <c r="F94" s="40"/>
      <c r="G94" s="40"/>
      <c r="H94" s="40"/>
    </row>
    <row r="95" spans="1:8" ht="16.5" customHeight="1">
      <c r="A95" s="43" t="s">
        <v>78</v>
      </c>
      <c r="B95" s="43"/>
      <c r="C95" s="39" t="s">
        <v>557</v>
      </c>
      <c r="D95" s="43" t="s">
        <v>238</v>
      </c>
      <c r="E95" s="40">
        <v>175.6</v>
      </c>
      <c r="F95" s="40"/>
      <c r="G95" s="40"/>
      <c r="H95" s="40"/>
    </row>
    <row r="96" spans="1:8" ht="16.5" customHeight="1">
      <c r="A96" s="43"/>
      <c r="B96" s="43"/>
      <c r="C96" s="153" t="s">
        <v>564</v>
      </c>
      <c r="D96" s="43" t="s">
        <v>98</v>
      </c>
      <c r="E96" s="40">
        <v>38</v>
      </c>
      <c r="F96" s="40"/>
      <c r="G96" s="40"/>
      <c r="H96" s="40"/>
    </row>
    <row r="97" spans="1:8" ht="16.5" customHeight="1">
      <c r="A97" s="43"/>
      <c r="B97" s="43"/>
      <c r="C97" s="153" t="s">
        <v>566</v>
      </c>
      <c r="D97" s="43" t="s">
        <v>98</v>
      </c>
      <c r="E97" s="40">
        <v>146</v>
      </c>
      <c r="F97" s="40"/>
      <c r="G97" s="40"/>
      <c r="H97" s="40"/>
    </row>
    <row r="98" spans="1:8" ht="16.5" customHeight="1">
      <c r="A98" s="43"/>
      <c r="B98" s="43"/>
      <c r="C98" s="153" t="s">
        <v>569</v>
      </c>
      <c r="D98" s="43" t="s">
        <v>238</v>
      </c>
      <c r="E98" s="40">
        <v>414.4</v>
      </c>
      <c r="F98" s="40"/>
      <c r="G98" s="40"/>
      <c r="H98" s="40"/>
    </row>
    <row r="99" spans="1:8" ht="16.5" customHeight="1">
      <c r="A99" s="43"/>
      <c r="B99" s="43"/>
      <c r="C99" s="153" t="s">
        <v>560</v>
      </c>
      <c r="D99" s="43" t="s">
        <v>238</v>
      </c>
      <c r="E99" s="40">
        <v>288</v>
      </c>
      <c r="F99" s="40"/>
      <c r="G99" s="40"/>
      <c r="H99" s="40"/>
    </row>
    <row r="100" spans="1:8" ht="16.5" customHeight="1">
      <c r="A100" s="43"/>
      <c r="B100" s="43"/>
      <c r="C100" s="153" t="s">
        <v>561</v>
      </c>
      <c r="D100" s="281" t="s">
        <v>567</v>
      </c>
      <c r="E100" s="40">
        <v>84.3</v>
      </c>
      <c r="F100" s="40"/>
      <c r="G100" s="40"/>
      <c r="H100" s="40"/>
    </row>
    <row r="101" spans="1:8" ht="16.5" customHeight="1">
      <c r="A101" s="43"/>
      <c r="B101" s="43"/>
      <c r="C101" s="153" t="s">
        <v>562</v>
      </c>
      <c r="D101" s="281" t="s">
        <v>567</v>
      </c>
      <c r="E101" s="40">
        <v>84.3</v>
      </c>
      <c r="F101" s="40"/>
      <c r="G101" s="40"/>
      <c r="H101" s="40"/>
    </row>
    <row r="102" spans="1:8" ht="16.5" customHeight="1">
      <c r="A102" s="43"/>
      <c r="B102" s="43"/>
      <c r="C102" s="153" t="s">
        <v>563</v>
      </c>
      <c r="D102" s="43" t="s">
        <v>238</v>
      </c>
      <c r="E102" s="40">
        <f>E95*1.1</f>
        <v>193.16</v>
      </c>
      <c r="F102" s="40"/>
      <c r="G102" s="40"/>
      <c r="H102" s="40"/>
    </row>
    <row r="103" spans="1:8" ht="16.5" customHeight="1">
      <c r="A103" s="43"/>
      <c r="B103" s="43"/>
      <c r="C103" s="153" t="s">
        <v>565</v>
      </c>
      <c r="D103" s="43" t="s">
        <v>98</v>
      </c>
      <c r="E103" s="40">
        <v>29</v>
      </c>
      <c r="F103" s="40"/>
      <c r="G103" s="40"/>
      <c r="H103" s="40"/>
    </row>
    <row r="104" spans="1:8" ht="16.5" customHeight="1">
      <c r="A104" s="9"/>
      <c r="B104" s="9"/>
      <c r="C104" s="12" t="s">
        <v>86</v>
      </c>
      <c r="D104" s="9"/>
      <c r="E104" s="9"/>
      <c r="F104" s="9"/>
      <c r="G104" s="41"/>
      <c r="H104" s="41"/>
    </row>
    <row r="105" spans="1:8" ht="16.5" customHeight="1">
      <c r="A105" s="9"/>
      <c r="B105" s="4"/>
      <c r="C105" s="22" t="s">
        <v>217</v>
      </c>
      <c r="D105" s="9"/>
      <c r="E105" s="9"/>
      <c r="F105" s="9"/>
      <c r="G105" s="9"/>
      <c r="H105" s="9"/>
    </row>
    <row r="106" spans="1:8" ht="16.5" customHeight="1">
      <c r="A106" s="39"/>
      <c r="B106" s="39"/>
      <c r="C106" s="22" t="s">
        <v>218</v>
      </c>
      <c r="D106" s="39"/>
      <c r="E106" s="39"/>
      <c r="F106" s="39"/>
      <c r="G106" s="39"/>
      <c r="H106" s="39"/>
    </row>
    <row r="107" spans="1:8" ht="16.5" customHeight="1">
      <c r="A107" s="43">
        <v>1</v>
      </c>
      <c r="B107" s="43"/>
      <c r="C107" s="39" t="s">
        <v>137</v>
      </c>
      <c r="D107" s="43" t="s">
        <v>240</v>
      </c>
      <c r="E107" s="40">
        <v>7.16</v>
      </c>
      <c r="F107" s="40"/>
      <c r="G107" s="40"/>
      <c r="H107" s="40"/>
    </row>
    <row r="108" spans="1:8" ht="16.5" customHeight="1">
      <c r="A108" s="43">
        <v>2</v>
      </c>
      <c r="B108" s="43"/>
      <c r="C108" s="39" t="s">
        <v>290</v>
      </c>
      <c r="D108" s="43" t="s">
        <v>237</v>
      </c>
      <c r="E108" s="40">
        <f>E107*1.05*0.1*100</f>
        <v>75.18</v>
      </c>
      <c r="F108" s="40"/>
      <c r="G108" s="40"/>
      <c r="H108" s="40"/>
    </row>
    <row r="109" spans="1:8" ht="16.5" customHeight="1">
      <c r="A109" s="43">
        <v>3</v>
      </c>
      <c r="B109" s="43"/>
      <c r="C109" s="39" t="s">
        <v>116</v>
      </c>
      <c r="D109" s="43" t="s">
        <v>237</v>
      </c>
      <c r="E109" s="40">
        <f>E107*0.2*100*1.05</f>
        <v>150.36</v>
      </c>
      <c r="F109" s="40"/>
      <c r="G109" s="40"/>
      <c r="H109" s="40"/>
    </row>
    <row r="110" spans="1:8" ht="16.5" customHeight="1">
      <c r="A110" s="43">
        <v>4</v>
      </c>
      <c r="B110" s="43"/>
      <c r="C110" s="47" t="s">
        <v>138</v>
      </c>
      <c r="D110" s="43" t="s">
        <v>238</v>
      </c>
      <c r="E110" s="40">
        <v>652.9</v>
      </c>
      <c r="F110" s="40"/>
      <c r="G110" s="40"/>
      <c r="H110" s="40"/>
    </row>
    <row r="111" spans="1:8" ht="16.5" customHeight="1">
      <c r="A111" s="43">
        <v>6</v>
      </c>
      <c r="B111" s="43"/>
      <c r="C111" s="39" t="s">
        <v>232</v>
      </c>
      <c r="D111" s="43" t="s">
        <v>238</v>
      </c>
      <c r="E111" s="40">
        <v>652.9</v>
      </c>
      <c r="F111" s="40"/>
      <c r="G111" s="40"/>
      <c r="H111" s="40"/>
    </row>
    <row r="112" spans="1:8" ht="16.5" customHeight="1">
      <c r="A112" s="43">
        <v>7</v>
      </c>
      <c r="B112" s="43"/>
      <c r="C112" s="9" t="s">
        <v>291</v>
      </c>
      <c r="D112" s="39"/>
      <c r="E112" s="39"/>
      <c r="F112" s="39"/>
      <c r="G112" s="39"/>
      <c r="H112" s="39"/>
    </row>
    <row r="113" spans="1:8" ht="16.5" customHeight="1">
      <c r="A113" s="39"/>
      <c r="B113" s="57"/>
      <c r="C113" s="9" t="s">
        <v>292</v>
      </c>
      <c r="D113" s="43" t="s">
        <v>237</v>
      </c>
      <c r="E113" s="40">
        <f>E111*0.1</f>
        <v>65.29</v>
      </c>
      <c r="F113" s="40"/>
      <c r="G113" s="40"/>
      <c r="H113" s="40"/>
    </row>
    <row r="114" spans="1:8" ht="16.5" customHeight="1">
      <c r="A114" s="43">
        <v>8</v>
      </c>
      <c r="B114" s="43"/>
      <c r="C114" s="39" t="s">
        <v>118</v>
      </c>
      <c r="D114" s="43" t="s">
        <v>237</v>
      </c>
      <c r="E114" s="40">
        <f>E113*1.05</f>
        <v>68.5545</v>
      </c>
      <c r="F114" s="40"/>
      <c r="G114" s="40"/>
      <c r="H114" s="40"/>
    </row>
    <row r="115" spans="1:8" ht="16.5" customHeight="1">
      <c r="A115" s="43">
        <v>9</v>
      </c>
      <c r="B115" s="43"/>
      <c r="C115" s="47" t="s">
        <v>139</v>
      </c>
      <c r="D115" s="43" t="s">
        <v>238</v>
      </c>
      <c r="E115" s="40">
        <v>670</v>
      </c>
      <c r="F115" s="40"/>
      <c r="G115" s="40"/>
      <c r="H115" s="40"/>
    </row>
    <row r="116" spans="1:8" ht="16.5" customHeight="1">
      <c r="A116" s="39"/>
      <c r="B116" s="39"/>
      <c r="C116" s="49" t="s">
        <v>86</v>
      </c>
      <c r="D116" s="39"/>
      <c r="E116" s="39"/>
      <c r="F116" s="39"/>
      <c r="G116" s="41"/>
      <c r="H116" s="41"/>
    </row>
    <row r="117" spans="1:8" ht="16.5" customHeight="1">
      <c r="A117" s="39"/>
      <c r="B117" s="39"/>
      <c r="C117" s="49"/>
      <c r="D117" s="39"/>
      <c r="E117" s="39"/>
      <c r="F117" s="39"/>
      <c r="G117" s="41"/>
      <c r="H117" s="41"/>
    </row>
    <row r="118" spans="1:8" ht="16.5" customHeight="1">
      <c r="A118" s="39"/>
      <c r="B118" s="39"/>
      <c r="C118" s="22" t="s">
        <v>235</v>
      </c>
      <c r="D118" s="39"/>
      <c r="E118" s="39"/>
      <c r="F118" s="39"/>
      <c r="G118" s="39"/>
      <c r="H118" s="39"/>
    </row>
    <row r="119" spans="1:8" ht="16.5" customHeight="1">
      <c r="A119" s="43">
        <v>1</v>
      </c>
      <c r="B119" s="43"/>
      <c r="C119" s="47" t="s">
        <v>272</v>
      </c>
      <c r="D119" s="43" t="s">
        <v>238</v>
      </c>
      <c r="E119" s="40">
        <v>480</v>
      </c>
      <c r="F119" s="40"/>
      <c r="G119" s="40"/>
      <c r="H119" s="40"/>
    </row>
    <row r="120" spans="1:8" ht="16.5" customHeight="1">
      <c r="A120" s="43">
        <v>2</v>
      </c>
      <c r="B120" s="43"/>
      <c r="C120" s="47" t="s">
        <v>39</v>
      </c>
      <c r="D120" s="43" t="s">
        <v>238</v>
      </c>
      <c r="E120" s="42">
        <v>133.4</v>
      </c>
      <c r="F120" s="40"/>
      <c r="G120" s="40"/>
      <c r="H120" s="40"/>
    </row>
    <row r="121" spans="1:8" ht="16.5" customHeight="1">
      <c r="A121" s="43">
        <v>3</v>
      </c>
      <c r="B121" s="43"/>
      <c r="C121" s="47" t="s">
        <v>285</v>
      </c>
      <c r="D121" s="43" t="s">
        <v>238</v>
      </c>
      <c r="E121" s="42">
        <v>63</v>
      </c>
      <c r="F121" s="40"/>
      <c r="G121" s="40"/>
      <c r="H121" s="40"/>
    </row>
    <row r="122" spans="1:8" ht="16.5" customHeight="1">
      <c r="A122" s="43">
        <v>4</v>
      </c>
      <c r="B122" s="43"/>
      <c r="C122" s="47" t="s">
        <v>286</v>
      </c>
      <c r="D122" s="43" t="s">
        <v>238</v>
      </c>
      <c r="E122" s="42">
        <v>39.5</v>
      </c>
      <c r="F122" s="40"/>
      <c r="G122" s="40"/>
      <c r="H122" s="40"/>
    </row>
    <row r="123" spans="1:8" ht="16.5" customHeight="1">
      <c r="A123" s="43">
        <v>5</v>
      </c>
      <c r="B123" s="43"/>
      <c r="C123" s="47" t="s">
        <v>140</v>
      </c>
      <c r="D123" s="43" t="s">
        <v>133</v>
      </c>
      <c r="E123" s="42">
        <v>272.8</v>
      </c>
      <c r="F123" s="40"/>
      <c r="G123" s="40"/>
      <c r="H123" s="40"/>
    </row>
    <row r="124" spans="1:8" ht="16.5" customHeight="1">
      <c r="A124" s="39"/>
      <c r="B124" s="39"/>
      <c r="C124" s="49" t="s">
        <v>86</v>
      </c>
      <c r="D124" s="39"/>
      <c r="E124" s="39"/>
      <c r="F124" s="39"/>
      <c r="G124" s="41"/>
      <c r="H124" s="41"/>
    </row>
    <row r="125" spans="1:8" ht="16.5" customHeight="1">
      <c r="A125" s="9"/>
      <c r="B125" s="4"/>
      <c r="C125" s="22" t="s">
        <v>219</v>
      </c>
      <c r="D125" s="9"/>
      <c r="E125" s="9"/>
      <c r="F125" s="9"/>
      <c r="G125" s="9"/>
      <c r="H125" s="9"/>
    </row>
    <row r="126" spans="1:8" ht="16.5" customHeight="1">
      <c r="A126" s="39"/>
      <c r="B126" s="39"/>
      <c r="C126" s="22" t="s">
        <v>220</v>
      </c>
      <c r="D126" s="39"/>
      <c r="E126" s="39"/>
      <c r="F126" s="39"/>
      <c r="G126" s="39"/>
      <c r="H126" s="39"/>
    </row>
    <row r="127" spans="1:8" ht="16.5" customHeight="1">
      <c r="A127" s="43">
        <v>1</v>
      </c>
      <c r="B127" s="43"/>
      <c r="C127" s="47" t="s">
        <v>141</v>
      </c>
      <c r="D127" s="43" t="s">
        <v>92</v>
      </c>
      <c r="E127" s="40">
        <v>196.5</v>
      </c>
      <c r="F127" s="40"/>
      <c r="G127" s="40"/>
      <c r="H127" s="40"/>
    </row>
    <row r="128" spans="1:8" ht="16.5" customHeight="1">
      <c r="A128" s="43">
        <v>2</v>
      </c>
      <c r="B128" s="43"/>
      <c r="C128" s="47" t="s">
        <v>142</v>
      </c>
      <c r="D128" s="43" t="s">
        <v>92</v>
      </c>
      <c r="E128" s="40">
        <v>107.2</v>
      </c>
      <c r="F128" s="40"/>
      <c r="G128" s="40"/>
      <c r="H128" s="40"/>
    </row>
    <row r="129" spans="1:8" ht="16.5" customHeight="1">
      <c r="A129" s="43">
        <v>3</v>
      </c>
      <c r="B129" s="43"/>
      <c r="C129" s="62" t="s">
        <v>554</v>
      </c>
      <c r="D129" s="43" t="s">
        <v>122</v>
      </c>
      <c r="E129" s="40">
        <v>2.49</v>
      </c>
      <c r="F129" s="40"/>
      <c r="G129" s="40"/>
      <c r="H129" s="40"/>
    </row>
    <row r="130" spans="1:8" ht="16.5" customHeight="1">
      <c r="A130" s="43">
        <v>4</v>
      </c>
      <c r="B130" s="43"/>
      <c r="C130" s="47" t="s">
        <v>426</v>
      </c>
      <c r="D130" s="43" t="s">
        <v>92</v>
      </c>
      <c r="E130" s="40">
        <v>160</v>
      </c>
      <c r="F130" s="40"/>
      <c r="G130" s="40"/>
      <c r="H130" s="40"/>
    </row>
    <row r="131" spans="1:8" ht="16.5" customHeight="1">
      <c r="A131" s="43"/>
      <c r="B131" s="39"/>
      <c r="C131" s="49" t="s">
        <v>86</v>
      </c>
      <c r="D131" s="39"/>
      <c r="E131" s="39"/>
      <c r="F131" s="39"/>
      <c r="G131" s="41"/>
      <c r="H131" s="41"/>
    </row>
    <row r="132" spans="1:8" ht="16.5" customHeight="1">
      <c r="A132" s="39"/>
      <c r="B132" s="39"/>
      <c r="C132" s="22" t="s">
        <v>236</v>
      </c>
      <c r="D132" s="39"/>
      <c r="E132" s="39"/>
      <c r="F132" s="39"/>
      <c r="G132" s="39"/>
      <c r="H132" s="39"/>
    </row>
    <row r="133" spans="1:8" ht="16.5" customHeight="1">
      <c r="A133" s="43">
        <v>1</v>
      </c>
      <c r="B133" s="43"/>
      <c r="C133" s="60" t="s">
        <v>143</v>
      </c>
      <c r="D133" s="43" t="s">
        <v>238</v>
      </c>
      <c r="E133" s="40">
        <v>837</v>
      </c>
      <c r="F133" s="40"/>
      <c r="G133" s="40"/>
      <c r="H133" s="40"/>
    </row>
    <row r="134" spans="1:8" ht="16.5" customHeight="1">
      <c r="A134" s="43">
        <v>2</v>
      </c>
      <c r="B134" s="43"/>
      <c r="C134" s="39" t="s">
        <v>136</v>
      </c>
      <c r="D134" s="43" t="s">
        <v>238</v>
      </c>
      <c r="E134" s="40">
        <v>837</v>
      </c>
      <c r="F134" s="40"/>
      <c r="G134" s="40"/>
      <c r="H134" s="40"/>
    </row>
    <row r="135" spans="1:8" ht="16.5" customHeight="1">
      <c r="A135" s="39"/>
      <c r="B135" s="39"/>
      <c r="C135" s="49" t="s">
        <v>86</v>
      </c>
      <c r="D135" s="39"/>
      <c r="E135" s="39"/>
      <c r="F135" s="39"/>
      <c r="G135" s="41"/>
      <c r="H135" s="50"/>
    </row>
    <row r="136" spans="1:8" ht="16.5" customHeight="1">
      <c r="A136" s="39"/>
      <c r="B136" s="39"/>
      <c r="C136" s="22" t="s">
        <v>144</v>
      </c>
      <c r="D136" s="39"/>
      <c r="E136" s="39"/>
      <c r="F136" s="39"/>
      <c r="G136" s="39"/>
      <c r="H136" s="39"/>
    </row>
    <row r="137" spans="1:8" ht="16.5" customHeight="1">
      <c r="A137" s="43">
        <v>1</v>
      </c>
      <c r="B137" s="43"/>
      <c r="C137" s="60" t="s">
        <v>145</v>
      </c>
      <c r="D137" s="43" t="s">
        <v>92</v>
      </c>
      <c r="E137" s="40">
        <v>82.5</v>
      </c>
      <c r="F137" s="40"/>
      <c r="G137" s="40"/>
      <c r="H137" s="40"/>
    </row>
    <row r="138" spans="1:8" ht="16.5" customHeight="1">
      <c r="A138" s="43">
        <v>2</v>
      </c>
      <c r="B138" s="43"/>
      <c r="C138" s="60" t="s">
        <v>146</v>
      </c>
      <c r="D138" s="43" t="s">
        <v>92</v>
      </c>
      <c r="E138" s="40">
        <v>63</v>
      </c>
      <c r="F138" s="40"/>
      <c r="G138" s="40"/>
      <c r="H138" s="40"/>
    </row>
    <row r="139" spans="1:8" ht="16.5" customHeight="1">
      <c r="A139" s="43">
        <v>3</v>
      </c>
      <c r="B139" s="43"/>
      <c r="C139" s="60" t="s">
        <v>147</v>
      </c>
      <c r="D139" s="43" t="s">
        <v>96</v>
      </c>
      <c r="E139" s="40">
        <v>1</v>
      </c>
      <c r="F139" s="40"/>
      <c r="G139" s="40"/>
      <c r="H139" s="40"/>
    </row>
    <row r="140" spans="1:8" ht="16.5" customHeight="1">
      <c r="A140" s="43">
        <v>4</v>
      </c>
      <c r="B140" s="43"/>
      <c r="C140" s="60" t="s">
        <v>148</v>
      </c>
      <c r="D140" s="43" t="s">
        <v>92</v>
      </c>
      <c r="E140" s="40">
        <v>82.5</v>
      </c>
      <c r="F140" s="40"/>
      <c r="G140" s="40"/>
      <c r="H140" s="40"/>
    </row>
    <row r="141" spans="1:8" ht="16.5" customHeight="1">
      <c r="A141" s="43">
        <v>5</v>
      </c>
      <c r="B141" s="43"/>
      <c r="C141" s="60" t="s">
        <v>149</v>
      </c>
      <c r="D141" s="43" t="s">
        <v>92</v>
      </c>
      <c r="E141" s="40">
        <v>32</v>
      </c>
      <c r="F141" s="40"/>
      <c r="G141" s="40"/>
      <c r="H141" s="40"/>
    </row>
    <row r="142" spans="1:8" ht="16.5" customHeight="1">
      <c r="A142" s="39"/>
      <c r="B142" s="39"/>
      <c r="C142" s="49" t="s">
        <v>86</v>
      </c>
      <c r="D142" s="39"/>
      <c r="E142" s="39"/>
      <c r="F142" s="39"/>
      <c r="G142" s="41"/>
      <c r="H142" s="41"/>
    </row>
    <row r="143" spans="1:8" ht="16.5" customHeight="1">
      <c r="A143" s="9"/>
      <c r="B143" s="4"/>
      <c r="C143" s="22" t="s">
        <v>221</v>
      </c>
      <c r="D143" s="9"/>
      <c r="E143" s="9"/>
      <c r="F143" s="9"/>
      <c r="G143" s="9"/>
      <c r="H143" s="9"/>
    </row>
    <row r="144" spans="1:8" ht="16.5" customHeight="1">
      <c r="A144" s="39"/>
      <c r="B144" s="39"/>
      <c r="C144" s="22" t="s">
        <v>222</v>
      </c>
      <c r="D144" s="39"/>
      <c r="E144" s="39"/>
      <c r="F144" s="39"/>
      <c r="G144" s="39"/>
      <c r="H144" s="39"/>
    </row>
    <row r="145" spans="1:8" ht="16.5" customHeight="1">
      <c r="A145" s="43">
        <v>1</v>
      </c>
      <c r="B145" s="43"/>
      <c r="C145" s="39" t="s">
        <v>150</v>
      </c>
      <c r="D145" s="43" t="s">
        <v>238</v>
      </c>
      <c r="E145" s="40">
        <v>15.1</v>
      </c>
      <c r="F145" s="40"/>
      <c r="G145" s="40"/>
      <c r="H145" s="40"/>
    </row>
    <row r="146" spans="1:8" ht="16.5" customHeight="1">
      <c r="A146" s="43">
        <v>2</v>
      </c>
      <c r="B146" s="43"/>
      <c r="C146" s="39" t="s">
        <v>151</v>
      </c>
      <c r="D146" s="43" t="s">
        <v>238</v>
      </c>
      <c r="E146" s="40">
        <v>61.6</v>
      </c>
      <c r="F146" s="40"/>
      <c r="G146" s="40"/>
      <c r="H146" s="40"/>
    </row>
    <row r="147" spans="1:8" ht="16.5" customHeight="1">
      <c r="A147" s="43">
        <v>3</v>
      </c>
      <c r="B147" s="43"/>
      <c r="C147" s="47" t="s">
        <v>152</v>
      </c>
      <c r="D147" s="43" t="s">
        <v>92</v>
      </c>
      <c r="E147" s="40">
        <v>51.2</v>
      </c>
      <c r="F147" s="40"/>
      <c r="G147" s="40"/>
      <c r="H147" s="40"/>
    </row>
    <row r="148" spans="1:8" ht="16.5" customHeight="1">
      <c r="A148" s="43">
        <v>4</v>
      </c>
      <c r="B148" s="43"/>
      <c r="C148" s="47" t="s">
        <v>153</v>
      </c>
      <c r="D148" s="43" t="s">
        <v>92</v>
      </c>
      <c r="E148" s="40">
        <v>51.2</v>
      </c>
      <c r="F148" s="40"/>
      <c r="G148" s="40"/>
      <c r="H148" s="40"/>
    </row>
    <row r="149" spans="1:8" ht="16.5" customHeight="1">
      <c r="A149" s="39"/>
      <c r="B149" s="39"/>
      <c r="C149" s="49" t="s">
        <v>86</v>
      </c>
      <c r="D149" s="39"/>
      <c r="E149" s="39"/>
      <c r="F149" s="39"/>
      <c r="G149" s="41"/>
      <c r="H149" s="41"/>
    </row>
    <row r="150" spans="1:8" ht="16.5" customHeight="1">
      <c r="A150" s="39"/>
      <c r="B150" s="39"/>
      <c r="C150" s="22" t="s">
        <v>28</v>
      </c>
      <c r="D150" s="39"/>
      <c r="E150" s="39"/>
      <c r="F150" s="39"/>
      <c r="G150" s="39"/>
      <c r="H150" s="39"/>
    </row>
    <row r="151" spans="1:8" ht="16.5" customHeight="1">
      <c r="A151" s="43">
        <v>1</v>
      </c>
      <c r="B151" s="43"/>
      <c r="C151" s="47" t="s">
        <v>154</v>
      </c>
      <c r="D151" s="43" t="s">
        <v>238</v>
      </c>
      <c r="E151" s="40">
        <v>6.12</v>
      </c>
      <c r="F151" s="40"/>
      <c r="G151" s="40"/>
      <c r="H151" s="40"/>
    </row>
    <row r="152" spans="1:8" ht="16.5" customHeight="1">
      <c r="A152" s="43">
        <v>2</v>
      </c>
      <c r="B152" s="43"/>
      <c r="C152" s="47" t="s">
        <v>155</v>
      </c>
      <c r="D152" s="43" t="s">
        <v>238</v>
      </c>
      <c r="E152" s="40">
        <v>20.68</v>
      </c>
      <c r="F152" s="40"/>
      <c r="G152" s="40"/>
      <c r="H152" s="40"/>
    </row>
    <row r="153" spans="1:8" ht="16.5" customHeight="1">
      <c r="A153" s="43">
        <v>3</v>
      </c>
      <c r="B153" s="43"/>
      <c r="C153" s="47" t="s">
        <v>289</v>
      </c>
      <c r="D153" s="43" t="s">
        <v>238</v>
      </c>
      <c r="E153" s="40">
        <v>7.56</v>
      </c>
      <c r="F153" s="40"/>
      <c r="G153" s="40"/>
      <c r="H153" s="40"/>
    </row>
    <row r="154" spans="1:8" ht="16.5" customHeight="1">
      <c r="A154" s="39"/>
      <c r="B154" s="39"/>
      <c r="C154" s="49" t="s">
        <v>86</v>
      </c>
      <c r="D154" s="39"/>
      <c r="E154" s="39"/>
      <c r="F154" s="39"/>
      <c r="G154" s="41"/>
      <c r="H154" s="41"/>
    </row>
    <row r="155" spans="1:8" ht="16.5" customHeight="1">
      <c r="A155" s="39"/>
      <c r="B155" s="39"/>
      <c r="C155" s="49"/>
      <c r="D155" s="39"/>
      <c r="E155" s="39"/>
      <c r="F155" s="39"/>
      <c r="G155" s="41"/>
      <c r="H155" s="41"/>
    </row>
    <row r="156" spans="1:8" ht="16.5" customHeight="1">
      <c r="A156" s="9"/>
      <c r="B156" s="4"/>
      <c r="C156" s="22" t="s">
        <v>223</v>
      </c>
      <c r="D156" s="9"/>
      <c r="E156" s="9"/>
      <c r="F156" s="9"/>
      <c r="G156" s="9"/>
      <c r="H156" s="9"/>
    </row>
    <row r="157" spans="1:8" ht="16.5" customHeight="1">
      <c r="A157" s="39"/>
      <c r="B157" s="39"/>
      <c r="C157" s="22" t="s">
        <v>224</v>
      </c>
      <c r="D157" s="39"/>
      <c r="E157" s="39"/>
      <c r="F157" s="39"/>
      <c r="G157" s="39"/>
      <c r="H157" s="39"/>
    </row>
    <row r="158" spans="1:8" ht="16.5" customHeight="1">
      <c r="A158" s="43">
        <v>1</v>
      </c>
      <c r="B158" s="43"/>
      <c r="C158" s="39" t="s">
        <v>427</v>
      </c>
      <c r="D158" s="43" t="s">
        <v>238</v>
      </c>
      <c r="E158" s="40">
        <v>55.1</v>
      </c>
      <c r="F158" s="40"/>
      <c r="G158" s="40"/>
      <c r="H158" s="40"/>
    </row>
    <row r="159" spans="1:8" ht="16.5" customHeight="1">
      <c r="A159" s="43">
        <v>2</v>
      </c>
      <c r="B159" s="43"/>
      <c r="C159" s="39" t="s">
        <v>570</v>
      </c>
      <c r="D159" s="43" t="s">
        <v>238</v>
      </c>
      <c r="E159" s="40">
        <v>58.4</v>
      </c>
      <c r="F159" s="40"/>
      <c r="G159" s="40"/>
      <c r="H159" s="40"/>
    </row>
    <row r="160" spans="1:8" ht="33" customHeight="1">
      <c r="A160" s="43">
        <v>3</v>
      </c>
      <c r="B160" s="43"/>
      <c r="C160" s="62" t="s">
        <v>428</v>
      </c>
      <c r="D160" s="43" t="s">
        <v>238</v>
      </c>
      <c r="E160" s="40">
        <v>257.53</v>
      </c>
      <c r="F160" s="40"/>
      <c r="G160" s="40"/>
      <c r="H160" s="40"/>
    </row>
    <row r="161" spans="1:8" ht="16.5" customHeight="1">
      <c r="A161" s="39"/>
      <c r="B161" s="39"/>
      <c r="C161" s="49" t="s">
        <v>86</v>
      </c>
      <c r="D161" s="39"/>
      <c r="E161" s="39"/>
      <c r="F161" s="39"/>
      <c r="G161" s="41"/>
      <c r="H161" s="41"/>
    </row>
    <row r="162" spans="1:8" ht="16.5" customHeight="1">
      <c r="A162" s="39"/>
      <c r="B162" s="39"/>
      <c r="C162" s="22" t="s">
        <v>234</v>
      </c>
      <c r="D162" s="39"/>
      <c r="E162" s="39"/>
      <c r="F162" s="39"/>
      <c r="G162" s="39"/>
      <c r="H162" s="39"/>
    </row>
    <row r="163" spans="1:8" ht="16.5" customHeight="1">
      <c r="A163" s="43">
        <v>1</v>
      </c>
      <c r="B163" s="43"/>
      <c r="C163" s="47" t="s">
        <v>156</v>
      </c>
      <c r="D163" s="43" t="s">
        <v>238</v>
      </c>
      <c r="E163" s="40">
        <v>76.2</v>
      </c>
      <c r="F163" s="40"/>
      <c r="G163" s="40"/>
      <c r="H163" s="40"/>
    </row>
    <row r="164" spans="1:8" ht="16.5" customHeight="1">
      <c r="A164" s="39"/>
      <c r="B164" s="39"/>
      <c r="C164" s="49" t="s">
        <v>86</v>
      </c>
      <c r="D164" s="39"/>
      <c r="E164" s="39"/>
      <c r="F164" s="39"/>
      <c r="G164" s="41"/>
      <c r="H164" s="41"/>
    </row>
    <row r="165" spans="1:8" ht="16.5" customHeight="1">
      <c r="A165" s="39"/>
      <c r="B165" s="43"/>
      <c r="C165" s="22" t="s">
        <v>157</v>
      </c>
      <c r="D165" s="39"/>
      <c r="E165" s="39"/>
      <c r="F165" s="39"/>
      <c r="G165" s="39"/>
      <c r="H165" s="39"/>
    </row>
    <row r="166" spans="1:8" ht="16.5" customHeight="1">
      <c r="A166" s="39"/>
      <c r="B166" s="43"/>
      <c r="C166" s="22"/>
      <c r="D166" s="39"/>
      <c r="E166" s="39"/>
      <c r="F166" s="39"/>
      <c r="G166" s="39"/>
      <c r="H166" s="39"/>
    </row>
    <row r="167" spans="1:8" ht="16.5" customHeight="1">
      <c r="A167" s="43">
        <v>1</v>
      </c>
      <c r="B167" s="43"/>
      <c r="C167" s="27" t="s">
        <v>280</v>
      </c>
      <c r="D167" s="43" t="s">
        <v>271</v>
      </c>
      <c r="E167" s="40">
        <v>28.5</v>
      </c>
      <c r="F167" s="40"/>
      <c r="G167" s="40"/>
      <c r="H167" s="40"/>
    </row>
    <row r="168" spans="1:8" ht="16.5" customHeight="1">
      <c r="A168" s="43"/>
      <c r="B168" s="43"/>
      <c r="C168" s="153" t="s">
        <v>295</v>
      </c>
      <c r="D168" s="43" t="s">
        <v>271</v>
      </c>
      <c r="E168" s="40">
        <f>E167*0.8</f>
        <v>22.8</v>
      </c>
      <c r="F168" s="40"/>
      <c r="G168" s="40"/>
      <c r="H168" s="40"/>
    </row>
    <row r="169" spans="1:8" ht="16.5" customHeight="1">
      <c r="A169" s="43"/>
      <c r="B169" s="43"/>
      <c r="C169" s="153" t="s">
        <v>294</v>
      </c>
      <c r="D169" s="43" t="s">
        <v>296</v>
      </c>
      <c r="E169" s="40">
        <f>E167*0.4</f>
        <v>11.4</v>
      </c>
      <c r="F169" s="40"/>
      <c r="G169" s="40"/>
      <c r="H169" s="40"/>
    </row>
    <row r="170" spans="1:8" ht="16.5" customHeight="1">
      <c r="A170" s="43"/>
      <c r="B170" s="43"/>
      <c r="C170" s="153" t="s">
        <v>297</v>
      </c>
      <c r="D170" s="43" t="s">
        <v>271</v>
      </c>
      <c r="E170" s="40">
        <v>28.5</v>
      </c>
      <c r="F170" s="40"/>
      <c r="G170" s="40"/>
      <c r="H170" s="40"/>
    </row>
    <row r="171" spans="1:8" ht="16.5" customHeight="1">
      <c r="A171" s="43">
        <v>2</v>
      </c>
      <c r="B171" s="43"/>
      <c r="C171" s="27" t="s">
        <v>281</v>
      </c>
      <c r="D171" s="43" t="s">
        <v>271</v>
      </c>
      <c r="E171" s="40">
        <v>4.2</v>
      </c>
      <c r="F171" s="40"/>
      <c r="G171" s="40"/>
      <c r="H171" s="40"/>
    </row>
    <row r="172" spans="1:8" ht="16.5" customHeight="1">
      <c r="A172" s="43"/>
      <c r="B172" s="43"/>
      <c r="C172" s="153" t="s">
        <v>295</v>
      </c>
      <c r="D172" s="43" t="s">
        <v>271</v>
      </c>
      <c r="E172" s="40">
        <f>E171*0.8</f>
        <v>3.3600000000000003</v>
      </c>
      <c r="F172" s="40"/>
      <c r="G172" s="40"/>
      <c r="H172" s="40"/>
    </row>
    <row r="173" spans="1:8" ht="16.5" customHeight="1">
      <c r="A173" s="43"/>
      <c r="B173" s="43"/>
      <c r="C173" s="153" t="s">
        <v>294</v>
      </c>
      <c r="D173" s="43" t="s">
        <v>296</v>
      </c>
      <c r="E173" s="40">
        <f>E171*0.4</f>
        <v>1.6800000000000002</v>
      </c>
      <c r="F173" s="40"/>
      <c r="G173" s="40"/>
      <c r="H173" s="40"/>
    </row>
    <row r="174" spans="1:8" ht="16.5" customHeight="1">
      <c r="A174" s="43"/>
      <c r="B174" s="43"/>
      <c r="C174" s="153" t="s">
        <v>297</v>
      </c>
      <c r="D174" s="43" t="s">
        <v>271</v>
      </c>
      <c r="E174" s="40">
        <v>4.2</v>
      </c>
      <c r="F174" s="40"/>
      <c r="G174" s="40"/>
      <c r="H174" s="40"/>
    </row>
    <row r="175" spans="1:8" ht="16.5" customHeight="1">
      <c r="A175" s="43"/>
      <c r="B175" s="43"/>
      <c r="C175" s="153" t="s">
        <v>298</v>
      </c>
      <c r="D175" s="43" t="s">
        <v>271</v>
      </c>
      <c r="E175" s="40">
        <v>2.8</v>
      </c>
      <c r="F175" s="40"/>
      <c r="G175" s="40"/>
      <c r="H175" s="40"/>
    </row>
    <row r="176" spans="1:8" ht="16.5" customHeight="1">
      <c r="A176" s="43">
        <v>3</v>
      </c>
      <c r="B176" s="43"/>
      <c r="C176" s="39" t="s">
        <v>158</v>
      </c>
      <c r="D176" s="43" t="s">
        <v>238</v>
      </c>
      <c r="E176" s="42">
        <v>67.2</v>
      </c>
      <c r="F176" s="40"/>
      <c r="G176" s="40"/>
      <c r="H176" s="40"/>
    </row>
    <row r="177" spans="1:8" ht="16.5" customHeight="1">
      <c r="A177" s="39"/>
      <c r="B177" s="39"/>
      <c r="C177" s="49" t="s">
        <v>86</v>
      </c>
      <c r="D177" s="39"/>
      <c r="E177" s="39"/>
      <c r="F177" s="39"/>
      <c r="G177" s="41"/>
      <c r="H177" s="41"/>
    </row>
    <row r="178" spans="1:8" ht="16.5" customHeight="1">
      <c r="A178" s="9"/>
      <c r="B178" s="4"/>
      <c r="C178" s="22" t="s">
        <v>161</v>
      </c>
      <c r="D178" s="9"/>
      <c r="E178" s="9"/>
      <c r="F178" s="9"/>
      <c r="G178" s="9"/>
      <c r="H178" s="9"/>
    </row>
    <row r="179" spans="1:8" ht="16.5" customHeight="1">
      <c r="A179" s="43">
        <v>1</v>
      </c>
      <c r="B179" s="43"/>
      <c r="C179" s="62" t="s">
        <v>159</v>
      </c>
      <c r="D179" s="43" t="s">
        <v>238</v>
      </c>
      <c r="E179" s="42">
        <v>175.3</v>
      </c>
      <c r="F179" s="40"/>
      <c r="G179" s="40"/>
      <c r="H179" s="40"/>
    </row>
    <row r="180" spans="1:8" ht="16.5" customHeight="1">
      <c r="A180" s="43">
        <v>2</v>
      </c>
      <c r="B180" s="43"/>
      <c r="C180" s="39" t="s">
        <v>160</v>
      </c>
      <c r="D180" s="43" t="s">
        <v>133</v>
      </c>
      <c r="E180" s="40">
        <v>103</v>
      </c>
      <c r="F180" s="40"/>
      <c r="G180" s="40"/>
      <c r="H180" s="40"/>
    </row>
    <row r="181" spans="1:8" ht="16.5" customHeight="1">
      <c r="A181" s="39"/>
      <c r="B181" s="39"/>
      <c r="C181" s="49" t="s">
        <v>86</v>
      </c>
      <c r="D181" s="39"/>
      <c r="E181" s="39"/>
      <c r="F181" s="39"/>
      <c r="G181" s="41"/>
      <c r="H181" s="41"/>
    </row>
    <row r="182" spans="1:8" ht="16.5" customHeight="1">
      <c r="A182" s="9"/>
      <c r="B182" s="4"/>
      <c r="C182" s="22" t="s">
        <v>162</v>
      </c>
      <c r="D182" s="9"/>
      <c r="E182" s="9"/>
      <c r="F182" s="9"/>
      <c r="G182" s="9"/>
      <c r="H182" s="9"/>
    </row>
    <row r="183" spans="1:8" ht="16.5" customHeight="1">
      <c r="A183" s="43">
        <v>1</v>
      </c>
      <c r="B183" s="43"/>
      <c r="C183" s="39" t="s">
        <v>170</v>
      </c>
      <c r="D183" s="43" t="s">
        <v>238</v>
      </c>
      <c r="E183" s="40">
        <v>120</v>
      </c>
      <c r="F183" s="40"/>
      <c r="G183" s="40"/>
      <c r="H183" s="40"/>
    </row>
    <row r="184" spans="1:8" ht="16.5" customHeight="1">
      <c r="A184" s="43">
        <v>2</v>
      </c>
      <c r="B184" s="43"/>
      <c r="C184" s="39" t="s">
        <v>163</v>
      </c>
      <c r="D184" s="43" t="s">
        <v>164</v>
      </c>
      <c r="E184" s="40">
        <v>2</v>
      </c>
      <c r="F184" s="40"/>
      <c r="G184" s="40"/>
      <c r="H184" s="40"/>
    </row>
    <row r="185" spans="1:8" ht="16.5" customHeight="1">
      <c r="A185" s="43">
        <v>3</v>
      </c>
      <c r="B185" s="43"/>
      <c r="C185" s="39" t="s">
        <v>165</v>
      </c>
      <c r="D185" s="43" t="s">
        <v>166</v>
      </c>
      <c r="E185" s="40">
        <v>1</v>
      </c>
      <c r="F185" s="40"/>
      <c r="G185" s="40"/>
      <c r="H185" s="40"/>
    </row>
    <row r="186" spans="1:8" ht="16.5" customHeight="1">
      <c r="A186" s="43">
        <v>4</v>
      </c>
      <c r="B186" s="43"/>
      <c r="C186" s="39" t="s">
        <v>167</v>
      </c>
      <c r="D186" s="43" t="s">
        <v>96</v>
      </c>
      <c r="E186" s="40">
        <v>1</v>
      </c>
      <c r="F186" s="40"/>
      <c r="G186" s="40"/>
      <c r="H186" s="40"/>
    </row>
    <row r="187" spans="1:8" ht="16.5" customHeight="1">
      <c r="A187" s="43">
        <v>5</v>
      </c>
      <c r="B187" s="43"/>
      <c r="C187" s="39" t="s">
        <v>168</v>
      </c>
      <c r="D187" s="43" t="s">
        <v>164</v>
      </c>
      <c r="E187" s="40">
        <v>2</v>
      </c>
      <c r="F187" s="40"/>
      <c r="G187" s="40"/>
      <c r="H187" s="40"/>
    </row>
    <row r="188" spans="1:8" ht="16.5" customHeight="1">
      <c r="A188" s="43">
        <v>6</v>
      </c>
      <c r="B188" s="43"/>
      <c r="C188" s="39" t="s">
        <v>169</v>
      </c>
      <c r="D188" s="43" t="s">
        <v>164</v>
      </c>
      <c r="E188" s="40">
        <v>2</v>
      </c>
      <c r="F188" s="40"/>
      <c r="G188" s="40"/>
      <c r="H188" s="40"/>
    </row>
    <row r="189" spans="1:8" ht="16.5" customHeight="1">
      <c r="A189" s="43">
        <v>7</v>
      </c>
      <c r="B189" s="43"/>
      <c r="C189" s="39" t="s">
        <v>571</v>
      </c>
      <c r="D189" s="43" t="s">
        <v>481</v>
      </c>
      <c r="E189" s="40">
        <v>12</v>
      </c>
      <c r="F189" s="40"/>
      <c r="G189" s="40"/>
      <c r="H189" s="40"/>
    </row>
    <row r="190" spans="1:8" ht="16.5" customHeight="1">
      <c r="A190" s="43">
        <v>8</v>
      </c>
      <c r="B190" s="43"/>
      <c r="C190" s="39" t="s">
        <v>482</v>
      </c>
      <c r="D190" s="43" t="s">
        <v>481</v>
      </c>
      <c r="E190" s="40">
        <v>18.6</v>
      </c>
      <c r="F190" s="40"/>
      <c r="G190" s="40"/>
      <c r="H190" s="40"/>
    </row>
    <row r="191" spans="1:8" ht="16.5" customHeight="1">
      <c r="A191" s="43">
        <v>9</v>
      </c>
      <c r="B191" s="43"/>
      <c r="C191" s="47" t="s">
        <v>171</v>
      </c>
      <c r="D191" s="43" t="s">
        <v>237</v>
      </c>
      <c r="E191" s="40">
        <v>12</v>
      </c>
      <c r="F191" s="40"/>
      <c r="G191" s="40"/>
      <c r="H191" s="40"/>
    </row>
    <row r="192" spans="1:8" ht="16.5" customHeight="1">
      <c r="A192" s="39"/>
      <c r="B192" s="39"/>
      <c r="C192" s="49" t="s">
        <v>86</v>
      </c>
      <c r="D192" s="39"/>
      <c r="E192" s="39"/>
      <c r="F192" s="39"/>
      <c r="G192" s="41"/>
      <c r="H192" s="41"/>
    </row>
    <row r="193" spans="1:8" ht="16.5" customHeight="1">
      <c r="A193" s="55"/>
      <c r="B193" s="56"/>
      <c r="C193" s="49" t="s">
        <v>103</v>
      </c>
      <c r="D193" s="39"/>
      <c r="E193" s="39"/>
      <c r="F193" s="39"/>
      <c r="G193" s="41"/>
      <c r="H193" s="41"/>
    </row>
    <row r="194" spans="1:8" ht="16.5" customHeight="1">
      <c r="A194" s="58"/>
      <c r="B194" s="36"/>
      <c r="C194" s="36"/>
      <c r="D194" s="39"/>
      <c r="E194" s="59"/>
      <c r="F194" s="267"/>
      <c r="G194" s="40"/>
      <c r="H194" s="42"/>
    </row>
    <row r="195" spans="1:8" ht="16.5" customHeight="1">
      <c r="A195" s="19" t="s">
        <v>104</v>
      </c>
      <c r="B195" s="1"/>
      <c r="C195" s="20"/>
      <c r="D195" s="21"/>
      <c r="E195" s="21"/>
      <c r="F195" s="21"/>
      <c r="G195" s="34"/>
      <c r="H195" s="34"/>
    </row>
    <row r="196" spans="1:8" ht="16.5" customHeight="1">
      <c r="A196" s="58"/>
      <c r="B196" s="36"/>
      <c r="C196" s="36"/>
      <c r="D196" s="36"/>
      <c r="E196" s="36"/>
      <c r="F196" s="36"/>
      <c r="G196" s="36"/>
      <c r="H196" s="41"/>
    </row>
    <row r="197" spans="1:8" ht="15.75" customHeight="1">
      <c r="A197" s="16"/>
      <c r="B197" s="1"/>
      <c r="C197" s="1"/>
      <c r="D197" s="1"/>
      <c r="E197" s="1"/>
      <c r="F197" s="1"/>
      <c r="G197" s="1"/>
      <c r="H197" s="1"/>
    </row>
    <row r="198" spans="1:8" ht="15.75" customHeight="1">
      <c r="A198" s="343"/>
      <c r="B198" s="343"/>
      <c r="C198" s="343"/>
      <c r="D198" s="46"/>
      <c r="E198" s="46"/>
      <c r="F198" s="46"/>
      <c r="G198" s="46"/>
      <c r="H198" s="46"/>
    </row>
    <row r="199" spans="1:8" ht="15.75" customHeight="1">
      <c r="A199" s="35"/>
      <c r="B199" s="35"/>
      <c r="C199" s="35"/>
      <c r="D199" s="46"/>
      <c r="E199" s="46"/>
      <c r="F199" s="46"/>
      <c r="G199" s="46"/>
      <c r="H199" s="46"/>
    </row>
    <row r="200" spans="1:8" ht="15.75" customHeight="1">
      <c r="A200" s="35"/>
      <c r="B200" s="35"/>
      <c r="C200" s="35"/>
      <c r="D200" s="46"/>
      <c r="E200" s="46"/>
      <c r="F200" s="46"/>
      <c r="G200" s="46"/>
      <c r="H200" s="46"/>
    </row>
    <row r="201" spans="1:8" ht="15.75" customHeight="1">
      <c r="A201" s="35"/>
      <c r="B201" s="35"/>
      <c r="C201" s="35"/>
      <c r="D201" s="46"/>
      <c r="E201" s="46"/>
      <c r="F201" s="46"/>
      <c r="G201" s="46"/>
      <c r="H201" s="46"/>
    </row>
    <row r="202" spans="1:8" ht="15.75" customHeight="1">
      <c r="A202" s="35"/>
      <c r="B202" s="35"/>
      <c r="C202" s="35"/>
      <c r="D202" s="46"/>
      <c r="E202" s="46"/>
      <c r="F202" s="46"/>
      <c r="G202" s="46"/>
      <c r="H202" s="46"/>
    </row>
    <row r="203" spans="1:8" ht="15.75" customHeight="1">
      <c r="A203" s="35"/>
      <c r="B203" s="35"/>
      <c r="C203" s="35"/>
      <c r="D203" s="46"/>
      <c r="E203" s="46"/>
      <c r="F203" s="46"/>
      <c r="G203" s="46"/>
      <c r="H203" s="46"/>
    </row>
    <row r="204" spans="1:8" ht="15.75" customHeight="1">
      <c r="A204" s="35"/>
      <c r="B204" s="35"/>
      <c r="C204" s="35"/>
      <c r="D204" s="46"/>
      <c r="E204" s="46"/>
      <c r="F204" s="46"/>
      <c r="G204" s="46"/>
      <c r="H204" s="46"/>
    </row>
    <row r="205" spans="1:8" ht="15.75" customHeight="1">
      <c r="A205" s="35"/>
      <c r="B205" s="35"/>
      <c r="C205" s="35"/>
      <c r="D205" s="46"/>
      <c r="E205" s="46"/>
      <c r="F205" s="46"/>
      <c r="G205" s="46"/>
      <c r="H205" s="46"/>
    </row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mergeCells count="12">
    <mergeCell ref="A1:H1"/>
    <mergeCell ref="A2:H2"/>
    <mergeCell ref="A3:H3"/>
    <mergeCell ref="C80:D80"/>
    <mergeCell ref="A198:C198"/>
    <mergeCell ref="G10:H10"/>
    <mergeCell ref="A4:C4"/>
    <mergeCell ref="A5:D5"/>
    <mergeCell ref="A6:D6"/>
    <mergeCell ref="A8:E8"/>
    <mergeCell ref="A7:C7"/>
    <mergeCell ref="F9:G9"/>
  </mergeCells>
  <printOptions/>
  <pageMargins left="1.1811023622047245" right="0" top="0.5905511811023623" bottom="0.7874015748031497" header="0.31496062992125984" footer="0.5118110236220472"/>
  <pageSetup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354"/>
  <sheetViews>
    <sheetView tabSelected="1" view="pageBreakPreview" zoomScaleSheetLayoutView="100" workbookViewId="0" topLeftCell="A265">
      <selection activeCell="G7" sqref="G7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48.421875" style="0" customWidth="1"/>
    <col min="4" max="4" width="8.140625" style="0" customWidth="1"/>
    <col min="5" max="5" width="8.28125" style="0" customWidth="1"/>
    <col min="6" max="6" width="10.140625" style="0" customWidth="1"/>
    <col min="7" max="7" width="11.00390625" style="0" customWidth="1"/>
    <col min="8" max="8" width="9.421875" style="36" customWidth="1"/>
    <col min="10" max="10" width="9.57421875" style="0" bestFit="1" customWidth="1"/>
  </cols>
  <sheetData>
    <row r="1" spans="1:8" s="28" customFormat="1" ht="21" customHeight="1">
      <c r="A1" s="355" t="s">
        <v>270</v>
      </c>
      <c r="B1" s="355"/>
      <c r="C1" s="355"/>
      <c r="D1" s="355"/>
      <c r="E1" s="355"/>
      <c r="F1" s="355"/>
      <c r="G1" s="355"/>
      <c r="H1" s="355"/>
    </row>
    <row r="2" spans="1:8" ht="24" customHeight="1">
      <c r="A2" s="356" t="s">
        <v>549</v>
      </c>
      <c r="B2" s="356"/>
      <c r="C2" s="356"/>
      <c r="D2" s="356"/>
      <c r="E2" s="356"/>
      <c r="F2" s="356"/>
      <c r="G2" s="356"/>
      <c r="H2" s="356"/>
    </row>
    <row r="3" spans="1:8" ht="18">
      <c r="A3" s="348" t="s">
        <v>68</v>
      </c>
      <c r="B3" s="349"/>
      <c r="C3" s="349"/>
      <c r="D3" s="349"/>
      <c r="E3" s="349"/>
      <c r="F3" s="349"/>
      <c r="G3" s="349"/>
      <c r="H3" s="349"/>
    </row>
    <row r="4" spans="1:7" ht="14.25">
      <c r="A4" s="353" t="s">
        <v>287</v>
      </c>
      <c r="B4" s="353"/>
      <c r="C4" s="353"/>
      <c r="D4" s="36"/>
      <c r="E4" s="36"/>
      <c r="F4" s="36"/>
      <c r="G4" s="36"/>
    </row>
    <row r="5" spans="1:7" ht="14.25">
      <c r="A5" s="353" t="s">
        <v>279</v>
      </c>
      <c r="B5" s="353"/>
      <c r="C5" s="353"/>
      <c r="D5" s="36"/>
      <c r="E5" s="36"/>
      <c r="F5" s="36"/>
      <c r="G5" s="36"/>
    </row>
    <row r="6" spans="1:7" ht="14.25">
      <c r="A6" s="353" t="s">
        <v>288</v>
      </c>
      <c r="B6" s="353"/>
      <c r="C6" s="353"/>
      <c r="D6" s="353"/>
      <c r="E6" s="36"/>
      <c r="F6" s="36"/>
      <c r="G6" s="36"/>
    </row>
    <row r="7" spans="1:7" ht="14.25">
      <c r="A7" s="353" t="s">
        <v>548</v>
      </c>
      <c r="B7" s="353"/>
      <c r="C7" s="353"/>
      <c r="D7" s="36"/>
      <c r="E7" s="36"/>
      <c r="F7" s="36"/>
      <c r="G7" s="36"/>
    </row>
    <row r="8" spans="1:7" ht="15.75">
      <c r="A8" s="353" t="s">
        <v>277</v>
      </c>
      <c r="B8" s="353"/>
      <c r="C8" s="353"/>
      <c r="D8" s="353"/>
      <c r="E8" s="353"/>
      <c r="F8" s="36" t="s">
        <v>69</v>
      </c>
      <c r="G8" s="269"/>
    </row>
    <row r="9" spans="1:7" ht="14.25">
      <c r="A9" s="36"/>
      <c r="B9" s="36"/>
      <c r="C9" s="36"/>
      <c r="D9" s="36"/>
      <c r="E9" s="36"/>
      <c r="F9" s="268"/>
      <c r="G9" s="36"/>
    </row>
    <row r="10" spans="1:8" ht="14.25" hidden="1">
      <c r="A10" s="64"/>
      <c r="B10" s="64"/>
      <c r="C10" s="64"/>
      <c r="D10" s="64"/>
      <c r="E10" s="64"/>
      <c r="F10" s="43"/>
      <c r="G10" s="354"/>
      <c r="H10" s="354"/>
    </row>
    <row r="11" spans="1:8" ht="57">
      <c r="A11" s="5" t="s">
        <v>71</v>
      </c>
      <c r="B11" s="5" t="s">
        <v>72</v>
      </c>
      <c r="C11" s="6" t="s">
        <v>73</v>
      </c>
      <c r="D11" s="5" t="s">
        <v>74</v>
      </c>
      <c r="E11" s="5" t="s">
        <v>75</v>
      </c>
      <c r="F11" s="7" t="s">
        <v>76</v>
      </c>
      <c r="G11" s="7" t="s">
        <v>550</v>
      </c>
      <c r="H11" s="37" t="s">
        <v>546</v>
      </c>
    </row>
    <row r="12" spans="1:8" ht="14.25">
      <c r="A12" s="4" t="s">
        <v>78</v>
      </c>
      <c r="B12" s="4" t="s">
        <v>79</v>
      </c>
      <c r="C12" s="4" t="s">
        <v>80</v>
      </c>
      <c r="D12" s="4" t="s">
        <v>81</v>
      </c>
      <c r="E12" s="4" t="s">
        <v>82</v>
      </c>
      <c r="F12" s="4" t="s">
        <v>83</v>
      </c>
      <c r="G12" s="4" t="s">
        <v>84</v>
      </c>
      <c r="H12" s="38" t="s">
        <v>85</v>
      </c>
    </row>
    <row r="13" spans="1:8" s="28" customFormat="1" ht="30">
      <c r="A13" s="90"/>
      <c r="B13" s="90"/>
      <c r="C13" s="91" t="s">
        <v>257</v>
      </c>
      <c r="D13" s="90"/>
      <c r="E13" s="90"/>
      <c r="F13" s="90"/>
      <c r="G13" s="90"/>
      <c r="H13" s="90"/>
    </row>
    <row r="14" spans="1:8" s="28" customFormat="1" ht="15">
      <c r="A14" s="90"/>
      <c r="B14" s="90"/>
      <c r="C14" s="92" t="s">
        <v>258</v>
      </c>
      <c r="D14" s="90"/>
      <c r="E14" s="90"/>
      <c r="F14" s="90"/>
      <c r="G14" s="90"/>
      <c r="H14" s="90"/>
    </row>
    <row r="15" spans="1:8" s="28" customFormat="1" ht="15" customHeight="1">
      <c r="A15" s="93">
        <v>1</v>
      </c>
      <c r="B15" s="93"/>
      <c r="C15" s="94" t="s">
        <v>299</v>
      </c>
      <c r="D15" s="93" t="s">
        <v>133</v>
      </c>
      <c r="E15" s="95">
        <v>50</v>
      </c>
      <c r="F15" s="95"/>
      <c r="G15" s="95"/>
      <c r="H15" s="95"/>
    </row>
    <row r="16" spans="1:8" s="28" customFormat="1" ht="15" customHeight="1">
      <c r="A16" s="93">
        <v>2</v>
      </c>
      <c r="B16" s="93"/>
      <c r="C16" s="94" t="s">
        <v>300</v>
      </c>
      <c r="D16" s="93" t="s">
        <v>133</v>
      </c>
      <c r="E16" s="95">
        <v>40</v>
      </c>
      <c r="F16" s="95"/>
      <c r="G16" s="95"/>
      <c r="H16" s="95"/>
    </row>
    <row r="17" spans="1:8" s="28" customFormat="1" ht="15" customHeight="1">
      <c r="A17" s="93">
        <v>3</v>
      </c>
      <c r="B17" s="93"/>
      <c r="C17" s="94" t="s">
        <v>3</v>
      </c>
      <c r="D17" s="93" t="s">
        <v>133</v>
      </c>
      <c r="E17" s="95">
        <v>40</v>
      </c>
      <c r="F17" s="95"/>
      <c r="G17" s="95"/>
      <c r="H17" s="95"/>
    </row>
    <row r="18" spans="1:8" s="28" customFormat="1" ht="15" customHeight="1">
      <c r="A18" s="93">
        <v>4</v>
      </c>
      <c r="B18" s="93"/>
      <c r="C18" s="94" t="s">
        <v>4</v>
      </c>
      <c r="D18" s="93" t="s">
        <v>133</v>
      </c>
      <c r="E18" s="95">
        <v>10</v>
      </c>
      <c r="F18" s="95"/>
      <c r="G18" s="95"/>
      <c r="H18" s="95"/>
    </row>
    <row r="19" spans="1:8" s="28" customFormat="1" ht="15" customHeight="1">
      <c r="A19" s="93">
        <v>5</v>
      </c>
      <c r="B19" s="93"/>
      <c r="C19" s="94" t="s">
        <v>5</v>
      </c>
      <c r="D19" s="93" t="s">
        <v>133</v>
      </c>
      <c r="E19" s="95">
        <v>100</v>
      </c>
      <c r="F19" s="95"/>
      <c r="G19" s="95"/>
      <c r="H19" s="95"/>
    </row>
    <row r="20" spans="1:8" s="28" customFormat="1" ht="15" customHeight="1">
      <c r="A20" s="93">
        <v>6</v>
      </c>
      <c r="B20" s="93"/>
      <c r="C20" s="94" t="s">
        <v>6</v>
      </c>
      <c r="D20" s="93" t="s">
        <v>133</v>
      </c>
      <c r="E20" s="95">
        <v>160</v>
      </c>
      <c r="F20" s="95"/>
      <c r="G20" s="95"/>
      <c r="H20" s="95"/>
    </row>
    <row r="21" spans="1:8" s="28" customFormat="1" ht="15" customHeight="1">
      <c r="A21" s="93">
        <v>7</v>
      </c>
      <c r="B21" s="93"/>
      <c r="C21" s="94" t="s">
        <v>7</v>
      </c>
      <c r="D21" s="93" t="s">
        <v>133</v>
      </c>
      <c r="E21" s="95">
        <v>1400</v>
      </c>
      <c r="F21" s="95"/>
      <c r="G21" s="95"/>
      <c r="H21" s="95"/>
    </row>
    <row r="22" spans="1:8" s="28" customFormat="1" ht="15" customHeight="1">
      <c r="A22" s="93">
        <v>8</v>
      </c>
      <c r="B22" s="93"/>
      <c r="C22" s="94" t="s">
        <v>8</v>
      </c>
      <c r="D22" s="93" t="s">
        <v>98</v>
      </c>
      <c r="E22" s="95">
        <v>10</v>
      </c>
      <c r="F22" s="95"/>
      <c r="G22" s="95"/>
      <c r="H22" s="95"/>
    </row>
    <row r="23" spans="1:8" s="28" customFormat="1" ht="15">
      <c r="A23" s="93"/>
      <c r="B23" s="93"/>
      <c r="C23" s="49" t="s">
        <v>86</v>
      </c>
      <c r="D23" s="93"/>
      <c r="E23" s="95"/>
      <c r="F23" s="95"/>
      <c r="G23" s="105"/>
      <c r="H23" s="105"/>
    </row>
    <row r="24" spans="1:8" s="28" customFormat="1" ht="15">
      <c r="A24" s="93"/>
      <c r="B24" s="93"/>
      <c r="C24" s="92" t="s">
        <v>9</v>
      </c>
      <c r="D24" s="93"/>
      <c r="E24" s="95"/>
      <c r="F24" s="95"/>
      <c r="G24" s="95"/>
      <c r="H24" s="95"/>
    </row>
    <row r="25" spans="1:8" s="28" customFormat="1" ht="15" customHeight="1">
      <c r="A25" s="93">
        <v>1</v>
      </c>
      <c r="B25" s="93"/>
      <c r="C25" s="96" t="s">
        <v>10</v>
      </c>
      <c r="D25" s="97" t="s">
        <v>98</v>
      </c>
      <c r="E25" s="98">
        <v>2</v>
      </c>
      <c r="F25" s="98"/>
      <c r="G25" s="98"/>
      <c r="H25" s="98"/>
    </row>
    <row r="26" spans="1:8" s="28" customFormat="1" ht="15" customHeight="1">
      <c r="A26" s="93">
        <v>2</v>
      </c>
      <c r="B26" s="93"/>
      <c r="C26" s="96" t="s">
        <v>13</v>
      </c>
      <c r="D26" s="97" t="s">
        <v>98</v>
      </c>
      <c r="E26" s="98">
        <v>1</v>
      </c>
      <c r="F26" s="98"/>
      <c r="G26" s="98"/>
      <c r="H26" s="98"/>
    </row>
    <row r="27" spans="1:8" s="28" customFormat="1" ht="15" customHeight="1">
      <c r="A27" s="93">
        <v>3</v>
      </c>
      <c r="B27" s="93"/>
      <c r="C27" s="96" t="s">
        <v>301</v>
      </c>
      <c r="D27" s="97" t="s">
        <v>98</v>
      </c>
      <c r="E27" s="98">
        <v>1</v>
      </c>
      <c r="F27" s="98"/>
      <c r="G27" s="98"/>
      <c r="H27" s="98"/>
    </row>
    <row r="28" spans="1:8" s="28" customFormat="1" ht="15" customHeight="1">
      <c r="A28" s="93">
        <v>4</v>
      </c>
      <c r="B28" s="93"/>
      <c r="C28" s="96" t="s">
        <v>302</v>
      </c>
      <c r="D28" s="97" t="s">
        <v>98</v>
      </c>
      <c r="E28" s="98">
        <v>1</v>
      </c>
      <c r="F28" s="98"/>
      <c r="G28" s="98"/>
      <c r="H28" s="98"/>
    </row>
    <row r="29" spans="1:8" s="28" customFormat="1" ht="15" customHeight="1">
      <c r="A29" s="93">
        <v>5</v>
      </c>
      <c r="B29" s="93"/>
      <c r="C29" s="96" t="s">
        <v>303</v>
      </c>
      <c r="D29" s="97" t="s">
        <v>98</v>
      </c>
      <c r="E29" s="98">
        <v>3</v>
      </c>
      <c r="F29" s="98"/>
      <c r="G29" s="98"/>
      <c r="H29" s="98"/>
    </row>
    <row r="30" spans="1:8" s="28" customFormat="1" ht="15" customHeight="1">
      <c r="A30" s="93">
        <v>6</v>
      </c>
      <c r="B30" s="93"/>
      <c r="C30" s="96" t="s">
        <v>260</v>
      </c>
      <c r="D30" s="97" t="s">
        <v>98</v>
      </c>
      <c r="E30" s="98">
        <v>1</v>
      </c>
      <c r="F30" s="98"/>
      <c r="G30" s="98"/>
      <c r="H30" s="98"/>
    </row>
    <row r="31" spans="1:8" s="28" customFormat="1" ht="15" customHeight="1">
      <c r="A31" s="93">
        <v>7</v>
      </c>
      <c r="B31" s="93"/>
      <c r="C31" s="96" t="s">
        <v>304</v>
      </c>
      <c r="D31" s="97" t="s">
        <v>98</v>
      </c>
      <c r="E31" s="98">
        <v>2</v>
      </c>
      <c r="F31" s="98"/>
      <c r="G31" s="98"/>
      <c r="H31" s="98"/>
    </row>
    <row r="32" spans="1:8" s="28" customFormat="1" ht="15" customHeight="1">
      <c r="A32" s="93">
        <v>8</v>
      </c>
      <c r="B32" s="93"/>
      <c r="C32" s="96" t="s">
        <v>305</v>
      </c>
      <c r="D32" s="97" t="s">
        <v>98</v>
      </c>
      <c r="E32" s="98">
        <v>1</v>
      </c>
      <c r="F32" s="98"/>
      <c r="G32" s="98"/>
      <c r="H32" s="98"/>
    </row>
    <row r="33" spans="1:8" s="28" customFormat="1" ht="15" customHeight="1">
      <c r="A33" s="93">
        <v>9</v>
      </c>
      <c r="B33" s="93"/>
      <c r="C33" s="96" t="s">
        <v>306</v>
      </c>
      <c r="D33" s="97" t="s">
        <v>98</v>
      </c>
      <c r="E33" s="98">
        <v>3</v>
      </c>
      <c r="F33" s="98"/>
      <c r="G33" s="98"/>
      <c r="H33" s="98"/>
    </row>
    <row r="34" spans="1:8" s="28" customFormat="1" ht="15" customHeight="1">
      <c r="A34" s="93">
        <v>10</v>
      </c>
      <c r="B34" s="93"/>
      <c r="C34" s="96" t="s">
        <v>307</v>
      </c>
      <c r="D34" s="97" t="s">
        <v>98</v>
      </c>
      <c r="E34" s="98">
        <v>4</v>
      </c>
      <c r="F34" s="98"/>
      <c r="G34" s="98"/>
      <c r="H34" s="98"/>
    </row>
    <row r="35" spans="1:8" s="28" customFormat="1" ht="15" customHeight="1">
      <c r="A35" s="93">
        <v>11</v>
      </c>
      <c r="B35" s="93"/>
      <c r="C35" s="96" t="s">
        <v>308</v>
      </c>
      <c r="D35" s="97" t="s">
        <v>98</v>
      </c>
      <c r="E35" s="98">
        <v>5</v>
      </c>
      <c r="F35" s="98"/>
      <c r="G35" s="98"/>
      <c r="H35" s="98"/>
    </row>
    <row r="36" spans="1:8" s="28" customFormat="1" ht="15" customHeight="1">
      <c r="A36" s="93">
        <v>12</v>
      </c>
      <c r="B36" s="93"/>
      <c r="C36" s="96" t="s">
        <v>309</v>
      </c>
      <c r="D36" s="97" t="s">
        <v>98</v>
      </c>
      <c r="E36" s="98">
        <v>1</v>
      </c>
      <c r="F36" s="98"/>
      <c r="G36" s="98"/>
      <c r="H36" s="98"/>
    </row>
    <row r="37" spans="1:8" s="28" customFormat="1" ht="15" customHeight="1">
      <c r="A37" s="93">
        <v>13</v>
      </c>
      <c r="B37" s="93"/>
      <c r="C37" s="96" t="s">
        <v>310</v>
      </c>
      <c r="D37" s="97" t="s">
        <v>98</v>
      </c>
      <c r="E37" s="98">
        <v>4</v>
      </c>
      <c r="F37" s="98"/>
      <c r="G37" s="98"/>
      <c r="H37" s="98"/>
    </row>
    <row r="38" spans="1:8" s="28" customFormat="1" ht="15" customHeight="1">
      <c r="A38" s="93">
        <v>14</v>
      </c>
      <c r="B38" s="93"/>
      <c r="C38" s="96" t="s">
        <v>311</v>
      </c>
      <c r="D38" s="97" t="s">
        <v>98</v>
      </c>
      <c r="E38" s="98">
        <v>15</v>
      </c>
      <c r="F38" s="98"/>
      <c r="G38" s="98"/>
      <c r="H38" s="98"/>
    </row>
    <row r="39" spans="1:8" s="28" customFormat="1" ht="15" customHeight="1">
      <c r="A39" s="93">
        <v>15</v>
      </c>
      <c r="B39" s="93"/>
      <c r="C39" s="96" t="s">
        <v>312</v>
      </c>
      <c r="D39" s="97" t="s">
        <v>98</v>
      </c>
      <c r="E39" s="98">
        <v>1</v>
      </c>
      <c r="F39" s="98"/>
      <c r="G39" s="98"/>
      <c r="H39" s="98"/>
    </row>
    <row r="40" spans="1:8" s="28" customFormat="1" ht="15" customHeight="1">
      <c r="A40" s="93">
        <v>16</v>
      </c>
      <c r="B40" s="93"/>
      <c r="C40" s="99" t="s">
        <v>18</v>
      </c>
      <c r="D40" s="97" t="s">
        <v>98</v>
      </c>
      <c r="E40" s="98">
        <v>1</v>
      </c>
      <c r="F40" s="98"/>
      <c r="G40" s="98"/>
      <c r="H40" s="98"/>
    </row>
    <row r="41" spans="1:8" s="114" customFormat="1" ht="15" customHeight="1">
      <c r="A41" s="109">
        <v>17</v>
      </c>
      <c r="B41" s="109"/>
      <c r="C41" s="110" t="s">
        <v>313</v>
      </c>
      <c r="D41" s="111" t="s">
        <v>98</v>
      </c>
      <c r="E41" s="112">
        <v>11</v>
      </c>
      <c r="F41" s="112"/>
      <c r="G41" s="112"/>
      <c r="H41" s="112"/>
    </row>
    <row r="42" spans="1:8" s="114" customFormat="1" ht="15" customHeight="1">
      <c r="A42" s="109">
        <v>18</v>
      </c>
      <c r="B42" s="109"/>
      <c r="C42" s="110" t="s">
        <v>314</v>
      </c>
      <c r="D42" s="111" t="s">
        <v>98</v>
      </c>
      <c r="E42" s="112">
        <v>4</v>
      </c>
      <c r="F42" s="112"/>
      <c r="G42" s="112"/>
      <c r="H42" s="112"/>
    </row>
    <row r="43" spans="1:8" s="114" customFormat="1" ht="15">
      <c r="A43" s="109"/>
      <c r="B43" s="109"/>
      <c r="C43" s="92" t="s">
        <v>19</v>
      </c>
      <c r="D43" s="111"/>
      <c r="E43" s="112"/>
      <c r="F43" s="112"/>
      <c r="G43" s="112"/>
      <c r="H43" s="112"/>
    </row>
    <row r="44" spans="1:8" s="114" customFormat="1" ht="15" customHeight="1">
      <c r="A44" s="109">
        <v>1</v>
      </c>
      <c r="B44" s="109"/>
      <c r="C44" s="115" t="s">
        <v>315</v>
      </c>
      <c r="D44" s="109" t="s">
        <v>98</v>
      </c>
      <c r="E44" s="113">
        <v>10</v>
      </c>
      <c r="F44" s="113"/>
      <c r="G44" s="113"/>
      <c r="H44" s="113"/>
    </row>
    <row r="45" spans="1:8" s="114" customFormat="1" ht="15" customHeight="1">
      <c r="A45" s="109">
        <v>2</v>
      </c>
      <c r="B45" s="109"/>
      <c r="C45" s="115" t="s">
        <v>316</v>
      </c>
      <c r="D45" s="109" t="s">
        <v>98</v>
      </c>
      <c r="E45" s="113">
        <v>3</v>
      </c>
      <c r="F45" s="113"/>
      <c r="G45" s="113"/>
      <c r="H45" s="113"/>
    </row>
    <row r="46" spans="1:8" s="114" customFormat="1" ht="15" customHeight="1">
      <c r="A46" s="109">
        <v>3</v>
      </c>
      <c r="B46" s="109"/>
      <c r="C46" s="115" t="s">
        <v>15</v>
      </c>
      <c r="D46" s="109" t="s">
        <v>98</v>
      </c>
      <c r="E46" s="113">
        <v>5</v>
      </c>
      <c r="F46" s="113"/>
      <c r="G46" s="113"/>
      <c r="H46" s="113"/>
    </row>
    <row r="47" spans="1:8" s="114" customFormat="1" ht="15" customHeight="1">
      <c r="A47" s="109">
        <v>4</v>
      </c>
      <c r="B47" s="109"/>
      <c r="C47" s="115" t="s">
        <v>21</v>
      </c>
      <c r="D47" s="109" t="s">
        <v>98</v>
      </c>
      <c r="E47" s="113">
        <v>2</v>
      </c>
      <c r="F47" s="113"/>
      <c r="G47" s="113"/>
      <c r="H47" s="113"/>
    </row>
    <row r="48" spans="1:8" s="114" customFormat="1" ht="15" customHeight="1">
      <c r="A48" s="109">
        <v>5</v>
      </c>
      <c r="B48" s="109"/>
      <c r="C48" s="115" t="s">
        <v>317</v>
      </c>
      <c r="D48" s="109" t="s">
        <v>98</v>
      </c>
      <c r="E48" s="113">
        <v>6</v>
      </c>
      <c r="F48" s="113"/>
      <c r="G48" s="113"/>
      <c r="H48" s="113"/>
    </row>
    <row r="49" spans="1:8" s="114" customFormat="1" ht="15" customHeight="1">
      <c r="A49" s="109">
        <v>6</v>
      </c>
      <c r="B49" s="109"/>
      <c r="C49" s="115" t="s">
        <v>261</v>
      </c>
      <c r="D49" s="109" t="s">
        <v>98</v>
      </c>
      <c r="E49" s="113">
        <v>13</v>
      </c>
      <c r="F49" s="113"/>
      <c r="G49" s="113"/>
      <c r="H49" s="113"/>
    </row>
    <row r="50" spans="1:8" s="114" customFormat="1" ht="15" customHeight="1">
      <c r="A50" s="109">
        <v>7</v>
      </c>
      <c r="B50" s="109"/>
      <c r="C50" s="115" t="s">
        <v>318</v>
      </c>
      <c r="D50" s="109" t="s">
        <v>98</v>
      </c>
      <c r="E50" s="113">
        <v>2</v>
      </c>
      <c r="F50" s="113"/>
      <c r="G50" s="113"/>
      <c r="H50" s="113"/>
    </row>
    <row r="51" spans="1:8" s="114" customFormat="1" ht="15" customHeight="1">
      <c r="A51" s="109">
        <v>8</v>
      </c>
      <c r="B51" s="109"/>
      <c r="C51" s="115" t="s">
        <v>262</v>
      </c>
      <c r="D51" s="109" t="s">
        <v>98</v>
      </c>
      <c r="E51" s="113">
        <v>50</v>
      </c>
      <c r="F51" s="113"/>
      <c r="G51" s="113"/>
      <c r="H51" s="113"/>
    </row>
    <row r="52" spans="1:8" s="114" customFormat="1" ht="15" customHeight="1">
      <c r="A52" s="109">
        <v>9</v>
      </c>
      <c r="B52" s="109"/>
      <c r="C52" s="115" t="s">
        <v>16</v>
      </c>
      <c r="D52" s="109" t="s">
        <v>98</v>
      </c>
      <c r="E52" s="113">
        <v>35</v>
      </c>
      <c r="F52" s="113"/>
      <c r="G52" s="113"/>
      <c r="H52" s="113"/>
    </row>
    <row r="53" spans="1:8" s="114" customFormat="1" ht="15" customHeight="1">
      <c r="A53" s="109">
        <v>10</v>
      </c>
      <c r="B53" s="109"/>
      <c r="C53" s="115" t="s">
        <v>20</v>
      </c>
      <c r="D53" s="109" t="s">
        <v>98</v>
      </c>
      <c r="E53" s="113">
        <v>10</v>
      </c>
      <c r="F53" s="113"/>
      <c r="G53" s="113"/>
      <c r="H53" s="113"/>
    </row>
    <row r="54" spans="1:8" s="28" customFormat="1" ht="15">
      <c r="A54" s="93"/>
      <c r="B54" s="93"/>
      <c r="C54" s="49" t="s">
        <v>86</v>
      </c>
      <c r="D54" s="93"/>
      <c r="E54" s="95"/>
      <c r="F54" s="95"/>
      <c r="G54" s="105"/>
      <c r="H54" s="105"/>
    </row>
    <row r="55" spans="1:8" s="28" customFormat="1" ht="15">
      <c r="A55" s="93"/>
      <c r="B55" s="93"/>
      <c r="C55" s="92" t="s">
        <v>263</v>
      </c>
      <c r="D55" s="93"/>
      <c r="E55" s="95"/>
      <c r="F55" s="95"/>
      <c r="G55" s="95"/>
      <c r="H55" s="95"/>
    </row>
    <row r="56" spans="1:8" s="114" customFormat="1" ht="15" customHeight="1">
      <c r="A56" s="109">
        <v>1</v>
      </c>
      <c r="B56" s="109"/>
      <c r="C56" s="110" t="s">
        <v>266</v>
      </c>
      <c r="D56" s="111" t="s">
        <v>98</v>
      </c>
      <c r="E56" s="112">
        <v>7</v>
      </c>
      <c r="F56" s="112"/>
      <c r="G56" s="112"/>
      <c r="H56" s="112"/>
    </row>
    <row r="57" spans="1:8" s="114" customFormat="1" ht="15" customHeight="1">
      <c r="A57" s="109">
        <v>2</v>
      </c>
      <c r="B57" s="109"/>
      <c r="C57" s="110" t="s">
        <v>320</v>
      </c>
      <c r="D57" s="111" t="s">
        <v>98</v>
      </c>
      <c r="E57" s="112">
        <v>2</v>
      </c>
      <c r="F57" s="112"/>
      <c r="G57" s="112"/>
      <c r="H57" s="112"/>
    </row>
    <row r="58" spans="1:8" s="114" customFormat="1" ht="15" customHeight="1">
      <c r="A58" s="109">
        <v>3</v>
      </c>
      <c r="B58" s="109"/>
      <c r="C58" s="110" t="s">
        <v>264</v>
      </c>
      <c r="D58" s="111" t="s">
        <v>98</v>
      </c>
      <c r="E58" s="112">
        <v>4</v>
      </c>
      <c r="F58" s="112"/>
      <c r="G58" s="112"/>
      <c r="H58" s="112"/>
    </row>
    <row r="59" spans="1:8" s="114" customFormat="1" ht="15" customHeight="1">
      <c r="A59" s="109">
        <v>4</v>
      </c>
      <c r="B59" s="109"/>
      <c r="C59" s="110" t="s">
        <v>265</v>
      </c>
      <c r="D59" s="111" t="s">
        <v>98</v>
      </c>
      <c r="E59" s="112">
        <v>11</v>
      </c>
      <c r="F59" s="112"/>
      <c r="G59" s="112"/>
      <c r="H59" s="112"/>
    </row>
    <row r="60" spans="1:8" s="114" customFormat="1" ht="15" customHeight="1">
      <c r="A60" s="109">
        <v>5</v>
      </c>
      <c r="B60" s="109"/>
      <c r="C60" s="110" t="s">
        <v>22</v>
      </c>
      <c r="D60" s="111" t="s">
        <v>98</v>
      </c>
      <c r="E60" s="112">
        <v>7</v>
      </c>
      <c r="F60" s="112"/>
      <c r="G60" s="112"/>
      <c r="H60" s="112"/>
    </row>
    <row r="61" spans="1:8" s="114" customFormat="1" ht="15" customHeight="1">
      <c r="A61" s="109">
        <v>6</v>
      </c>
      <c r="B61" s="109"/>
      <c r="C61" s="110" t="s">
        <v>321</v>
      </c>
      <c r="D61" s="111" t="s">
        <v>98</v>
      </c>
      <c r="E61" s="112">
        <v>5</v>
      </c>
      <c r="F61" s="112"/>
      <c r="G61" s="112"/>
      <c r="H61" s="112"/>
    </row>
    <row r="62" spans="1:8" s="28" customFormat="1" ht="15" customHeight="1">
      <c r="A62" s="93">
        <v>7</v>
      </c>
      <c r="B62" s="93"/>
      <c r="C62" s="96" t="s">
        <v>322</v>
      </c>
      <c r="D62" s="97" t="s">
        <v>98</v>
      </c>
      <c r="E62" s="98">
        <v>5</v>
      </c>
      <c r="F62" s="98"/>
      <c r="G62" s="98"/>
      <c r="H62" s="98"/>
    </row>
    <row r="63" spans="1:8" s="114" customFormat="1" ht="15" customHeight="1">
      <c r="A63" s="109">
        <v>8</v>
      </c>
      <c r="B63" s="109"/>
      <c r="C63" s="110" t="s">
        <v>14</v>
      </c>
      <c r="D63" s="111" t="s">
        <v>98</v>
      </c>
      <c r="E63" s="112">
        <v>28</v>
      </c>
      <c r="F63" s="112"/>
      <c r="G63" s="112"/>
      <c r="H63" s="112"/>
    </row>
    <row r="64" spans="1:8" s="28" customFormat="1" ht="15" customHeight="1">
      <c r="A64" s="93">
        <v>9</v>
      </c>
      <c r="B64" s="93"/>
      <c r="C64" s="96" t="s">
        <v>267</v>
      </c>
      <c r="D64" s="97" t="s">
        <v>98</v>
      </c>
      <c r="E64" s="98">
        <v>6</v>
      </c>
      <c r="F64" s="98"/>
      <c r="G64" s="98"/>
      <c r="H64" s="98"/>
    </row>
    <row r="65" spans="1:8" s="28" customFormat="1" ht="30.75" customHeight="1">
      <c r="A65" s="93">
        <v>10</v>
      </c>
      <c r="B65" s="93"/>
      <c r="C65" s="99" t="s">
        <v>319</v>
      </c>
      <c r="D65" s="97" t="s">
        <v>133</v>
      </c>
      <c r="E65" s="98">
        <v>160</v>
      </c>
      <c r="F65" s="98"/>
      <c r="G65" s="98"/>
      <c r="H65" s="98"/>
    </row>
    <row r="66" spans="1:8" ht="15" customHeight="1">
      <c r="A66" s="39"/>
      <c r="B66" s="39"/>
      <c r="C66" s="49" t="s">
        <v>86</v>
      </c>
      <c r="D66" s="39"/>
      <c r="E66" s="39"/>
      <c r="F66" s="39"/>
      <c r="G66" s="41"/>
      <c r="H66" s="41"/>
    </row>
    <row r="67" spans="1:8" ht="15" customHeight="1">
      <c r="A67" s="9"/>
      <c r="B67" s="4"/>
      <c r="C67" s="22" t="s">
        <v>227</v>
      </c>
      <c r="D67" s="9"/>
      <c r="E67" s="9"/>
      <c r="F67" s="9"/>
      <c r="G67" s="9"/>
      <c r="H67" s="39"/>
    </row>
    <row r="68" spans="1:11" ht="15" customHeight="1">
      <c r="A68" s="93"/>
      <c r="B68" s="116"/>
      <c r="C68" s="120" t="s">
        <v>26</v>
      </c>
      <c r="D68" s="121"/>
      <c r="E68" s="121"/>
      <c r="F68" s="18"/>
      <c r="G68" s="9"/>
      <c r="H68" s="39"/>
      <c r="I68" s="101"/>
      <c r="J68" s="101"/>
      <c r="K68" s="151"/>
    </row>
    <row r="69" spans="1:11" ht="15" customHeight="1">
      <c r="A69" s="117">
        <v>1</v>
      </c>
      <c r="B69" s="93"/>
      <c r="C69" s="123" t="s">
        <v>442</v>
      </c>
      <c r="D69" s="121" t="s">
        <v>98</v>
      </c>
      <c r="E69" s="121">
        <v>1</v>
      </c>
      <c r="F69" s="18"/>
      <c r="G69" s="9"/>
      <c r="H69" s="39"/>
      <c r="I69" s="101"/>
      <c r="J69" s="101"/>
      <c r="K69" s="151"/>
    </row>
    <row r="70" spans="1:11" ht="15" customHeight="1">
      <c r="A70" s="116">
        <v>2</v>
      </c>
      <c r="B70" s="93"/>
      <c r="C70" s="123" t="s">
        <v>443</v>
      </c>
      <c r="D70" s="121" t="s">
        <v>98</v>
      </c>
      <c r="E70" s="121">
        <v>2</v>
      </c>
      <c r="F70" s="18"/>
      <c r="G70" s="9"/>
      <c r="H70" s="39"/>
      <c r="I70" s="101"/>
      <c r="J70" s="101"/>
      <c r="K70" s="151"/>
    </row>
    <row r="71" spans="1:11" ht="15" customHeight="1">
      <c r="A71" s="116">
        <v>3</v>
      </c>
      <c r="B71" s="93"/>
      <c r="C71" s="123" t="s">
        <v>444</v>
      </c>
      <c r="D71" s="121" t="s">
        <v>98</v>
      </c>
      <c r="E71" s="121">
        <v>2</v>
      </c>
      <c r="F71" s="18"/>
      <c r="G71" s="9"/>
      <c r="H71" s="39"/>
      <c r="I71" s="101"/>
      <c r="J71" s="101"/>
      <c r="K71" s="151"/>
    </row>
    <row r="72" spans="1:11" ht="15" customHeight="1">
      <c r="A72" s="117">
        <v>4</v>
      </c>
      <c r="B72" s="93"/>
      <c r="C72" s="123" t="s">
        <v>445</v>
      </c>
      <c r="D72" s="121" t="s">
        <v>98</v>
      </c>
      <c r="E72" s="121">
        <v>2</v>
      </c>
      <c r="F72" s="18"/>
      <c r="G72" s="9"/>
      <c r="H72" s="39"/>
      <c r="I72" s="101"/>
      <c r="J72" s="101"/>
      <c r="K72" s="151"/>
    </row>
    <row r="73" spans="1:11" ht="15" customHeight="1">
      <c r="A73" s="117">
        <v>5</v>
      </c>
      <c r="B73" s="93"/>
      <c r="C73" s="123" t="s">
        <v>446</v>
      </c>
      <c r="D73" s="121" t="s">
        <v>98</v>
      </c>
      <c r="E73" s="121">
        <v>4</v>
      </c>
      <c r="F73" s="18"/>
      <c r="G73" s="9"/>
      <c r="H73" s="39"/>
      <c r="I73" s="101"/>
      <c r="J73" s="101"/>
      <c r="K73" s="151"/>
    </row>
    <row r="74" spans="1:11" ht="15" customHeight="1">
      <c r="A74" s="116">
        <v>6</v>
      </c>
      <c r="B74" s="93"/>
      <c r="C74" s="123" t="s">
        <v>447</v>
      </c>
      <c r="D74" s="121" t="s">
        <v>98</v>
      </c>
      <c r="E74" s="121">
        <v>4</v>
      </c>
      <c r="F74" s="18"/>
      <c r="G74" s="9"/>
      <c r="H74" s="39"/>
      <c r="I74" s="101"/>
      <c r="J74" s="101"/>
      <c r="K74" s="151"/>
    </row>
    <row r="75" spans="1:11" ht="15" customHeight="1">
      <c r="A75" s="116">
        <v>7</v>
      </c>
      <c r="B75" s="93"/>
      <c r="C75" s="123" t="s">
        <v>448</v>
      </c>
      <c r="D75" s="121" t="s">
        <v>98</v>
      </c>
      <c r="E75" s="121">
        <v>1</v>
      </c>
      <c r="F75" s="18"/>
      <c r="G75" s="9"/>
      <c r="H75" s="39"/>
      <c r="I75" s="101"/>
      <c r="J75" s="101"/>
      <c r="K75" s="151"/>
    </row>
    <row r="76" spans="1:11" ht="15" customHeight="1">
      <c r="A76" s="116">
        <v>8</v>
      </c>
      <c r="B76" s="93"/>
      <c r="C76" s="122" t="s">
        <v>29</v>
      </c>
      <c r="D76" s="121" t="s">
        <v>98</v>
      </c>
      <c r="E76" s="121">
        <f>SUM(E69:E75)</f>
        <v>16</v>
      </c>
      <c r="F76" s="18"/>
      <c r="G76" s="9"/>
      <c r="H76" s="39"/>
      <c r="I76" s="101"/>
      <c r="J76" s="101"/>
      <c r="K76" s="151"/>
    </row>
    <row r="77" spans="1:11" ht="15" customHeight="1">
      <c r="A77" s="117">
        <v>9</v>
      </c>
      <c r="B77" s="93"/>
      <c r="C77" s="122" t="s">
        <v>30</v>
      </c>
      <c r="D77" s="121" t="s">
        <v>98</v>
      </c>
      <c r="E77" s="121">
        <f>E76</f>
        <v>16</v>
      </c>
      <c r="F77" s="18"/>
      <c r="G77" s="9"/>
      <c r="H77" s="39"/>
      <c r="I77" s="101"/>
      <c r="J77" s="101"/>
      <c r="K77" s="151"/>
    </row>
    <row r="78" spans="1:11" ht="15" customHeight="1">
      <c r="A78" s="116">
        <v>10</v>
      </c>
      <c r="B78" s="93"/>
      <c r="C78" s="122" t="s">
        <v>31</v>
      </c>
      <c r="D78" s="121" t="s">
        <v>98</v>
      </c>
      <c r="E78" s="121">
        <f>E76</f>
        <v>16</v>
      </c>
      <c r="F78" s="18"/>
      <c r="G78" s="9"/>
      <c r="H78" s="39"/>
      <c r="I78" s="101"/>
      <c r="J78" s="101"/>
      <c r="K78" s="151"/>
    </row>
    <row r="79" spans="1:11" ht="15" customHeight="1">
      <c r="A79" s="116">
        <v>11</v>
      </c>
      <c r="B79" s="93"/>
      <c r="C79" s="122" t="s">
        <v>32</v>
      </c>
      <c r="D79" s="121" t="s">
        <v>259</v>
      </c>
      <c r="E79" s="121">
        <f>SUM(E69:E75)</f>
        <v>16</v>
      </c>
      <c r="F79" s="18"/>
      <c r="G79" s="9"/>
      <c r="H79" s="39"/>
      <c r="I79" s="101"/>
      <c r="J79" s="101"/>
      <c r="K79" s="151"/>
    </row>
    <row r="80" spans="1:11" ht="15" customHeight="1">
      <c r="A80" s="117">
        <v>12</v>
      </c>
      <c r="B80" s="93"/>
      <c r="C80" s="122" t="s">
        <v>33</v>
      </c>
      <c r="D80" s="121" t="s">
        <v>98</v>
      </c>
      <c r="E80" s="121">
        <f>E76</f>
        <v>16</v>
      </c>
      <c r="F80" s="18"/>
      <c r="G80" s="9"/>
      <c r="H80" s="39"/>
      <c r="I80" s="101"/>
      <c r="J80" s="101"/>
      <c r="K80" s="151"/>
    </row>
    <row r="81" spans="1:11" ht="15" customHeight="1">
      <c r="A81" s="116">
        <v>13</v>
      </c>
      <c r="B81" s="93"/>
      <c r="C81" s="123" t="s">
        <v>449</v>
      </c>
      <c r="D81" s="121" t="s">
        <v>133</v>
      </c>
      <c r="E81" s="121">
        <v>34.8</v>
      </c>
      <c r="F81" s="18"/>
      <c r="G81" s="9"/>
      <c r="H81" s="39"/>
      <c r="I81" s="101"/>
      <c r="J81" s="101"/>
      <c r="K81" s="151"/>
    </row>
    <row r="82" spans="1:11" ht="15" customHeight="1">
      <c r="A82" s="117">
        <v>14</v>
      </c>
      <c r="B82" s="93"/>
      <c r="C82" s="123" t="s">
        <v>450</v>
      </c>
      <c r="D82" s="121" t="s">
        <v>133</v>
      </c>
      <c r="E82" s="121">
        <v>58</v>
      </c>
      <c r="F82" s="18"/>
      <c r="G82" s="9"/>
      <c r="H82" s="39"/>
      <c r="I82" s="101"/>
      <c r="J82" s="101"/>
      <c r="K82" s="151"/>
    </row>
    <row r="83" spans="1:11" ht="15" customHeight="1">
      <c r="A83" s="116">
        <v>15</v>
      </c>
      <c r="B83" s="93"/>
      <c r="C83" s="123" t="s">
        <v>34</v>
      </c>
      <c r="D83" s="121" t="s">
        <v>133</v>
      </c>
      <c r="E83" s="121">
        <v>26.8</v>
      </c>
      <c r="F83" s="18"/>
      <c r="G83" s="9"/>
      <c r="H83" s="39"/>
      <c r="I83" s="101"/>
      <c r="J83" s="101"/>
      <c r="K83" s="151"/>
    </row>
    <row r="84" spans="1:11" ht="15" customHeight="1">
      <c r="A84" s="116">
        <v>16</v>
      </c>
      <c r="B84" s="93"/>
      <c r="C84" s="123" t="s">
        <v>451</v>
      </c>
      <c r="D84" s="121" t="s">
        <v>133</v>
      </c>
      <c r="E84" s="121">
        <v>238</v>
      </c>
      <c r="F84" s="18"/>
      <c r="G84" s="9"/>
      <c r="H84" s="39"/>
      <c r="I84" s="101"/>
      <c r="J84" s="101"/>
      <c r="K84" s="151"/>
    </row>
    <row r="85" spans="1:11" ht="15" customHeight="1">
      <c r="A85" s="116">
        <v>17</v>
      </c>
      <c r="B85" s="93"/>
      <c r="C85" s="123" t="s">
        <v>462</v>
      </c>
      <c r="D85" s="253" t="s">
        <v>98</v>
      </c>
      <c r="E85" s="124">
        <v>2</v>
      </c>
      <c r="F85" s="18"/>
      <c r="G85" s="18"/>
      <c r="H85" s="54"/>
      <c r="I85" s="101"/>
      <c r="J85" s="101"/>
      <c r="K85" s="151"/>
    </row>
    <row r="86" spans="1:11" ht="15" customHeight="1">
      <c r="A86" s="116">
        <v>18</v>
      </c>
      <c r="B86" s="93"/>
      <c r="C86" s="123" t="s">
        <v>463</v>
      </c>
      <c r="D86" s="253" t="s">
        <v>98</v>
      </c>
      <c r="E86" s="124">
        <v>4</v>
      </c>
      <c r="F86" s="18"/>
      <c r="G86" s="18"/>
      <c r="H86" s="54"/>
      <c r="I86" s="101"/>
      <c r="J86" s="101"/>
      <c r="K86" s="151"/>
    </row>
    <row r="87" spans="1:11" ht="15" customHeight="1">
      <c r="A87" s="116">
        <v>19</v>
      </c>
      <c r="B87" s="93"/>
      <c r="C87" s="259" t="s">
        <v>452</v>
      </c>
      <c r="D87" s="121" t="s">
        <v>98</v>
      </c>
      <c r="E87" s="121">
        <v>1</v>
      </c>
      <c r="F87" s="18"/>
      <c r="G87" s="9"/>
      <c r="H87" s="39"/>
      <c r="J87" s="101"/>
      <c r="K87" s="151"/>
    </row>
    <row r="88" spans="1:11" ht="15" customHeight="1">
      <c r="A88" s="117">
        <v>20</v>
      </c>
      <c r="B88" s="93"/>
      <c r="C88" s="259" t="s">
        <v>453</v>
      </c>
      <c r="D88" s="121" t="s">
        <v>98</v>
      </c>
      <c r="E88" s="121">
        <v>4</v>
      </c>
      <c r="F88" s="18"/>
      <c r="G88" s="9"/>
      <c r="H88" s="39"/>
      <c r="J88" s="101"/>
      <c r="K88" s="151"/>
    </row>
    <row r="89" spans="1:11" ht="15" customHeight="1">
      <c r="A89" s="117">
        <v>21</v>
      </c>
      <c r="B89" s="93"/>
      <c r="C89" s="122" t="s">
        <v>35</v>
      </c>
      <c r="D89" s="121" t="s">
        <v>259</v>
      </c>
      <c r="E89" s="121">
        <v>1</v>
      </c>
      <c r="F89" s="18"/>
      <c r="G89" s="9"/>
      <c r="H89" s="39"/>
      <c r="I89" s="101"/>
      <c r="J89" s="101"/>
      <c r="K89" s="151"/>
    </row>
    <row r="90" spans="1:11" ht="15" customHeight="1">
      <c r="A90" s="116">
        <v>22</v>
      </c>
      <c r="B90" s="93"/>
      <c r="C90" s="123" t="s">
        <v>454</v>
      </c>
      <c r="D90" s="121" t="s">
        <v>133</v>
      </c>
      <c r="E90" s="124">
        <v>4</v>
      </c>
      <c r="F90" s="18"/>
      <c r="G90" s="9"/>
      <c r="H90" s="39"/>
      <c r="I90" s="101"/>
      <c r="J90" s="101"/>
      <c r="K90" s="151"/>
    </row>
    <row r="91" spans="1:11" ht="15" customHeight="1">
      <c r="A91" s="116">
        <v>23</v>
      </c>
      <c r="B91" s="93"/>
      <c r="C91" s="123" t="s">
        <v>455</v>
      </c>
      <c r="D91" s="121" t="s">
        <v>133</v>
      </c>
      <c r="E91" s="124">
        <v>20</v>
      </c>
      <c r="F91" s="18"/>
      <c r="G91" s="9"/>
      <c r="H91" s="39"/>
      <c r="I91" s="101"/>
      <c r="J91" s="101"/>
      <c r="K91" s="151"/>
    </row>
    <row r="92" spans="1:11" ht="15" customHeight="1">
      <c r="A92" s="117">
        <v>24</v>
      </c>
      <c r="B92" s="93"/>
      <c r="C92" s="123" t="s">
        <v>36</v>
      </c>
      <c r="D92" s="121" t="s">
        <v>133</v>
      </c>
      <c r="E92" s="124">
        <f>E82</f>
        <v>58</v>
      </c>
      <c r="F92" s="18"/>
      <c r="G92" s="9"/>
      <c r="H92" s="39"/>
      <c r="J92" s="101"/>
      <c r="K92" s="151"/>
    </row>
    <row r="93" spans="1:11" ht="15" customHeight="1">
      <c r="A93" s="116">
        <v>25</v>
      </c>
      <c r="B93" s="93"/>
      <c r="C93" s="123" t="s">
        <v>37</v>
      </c>
      <c r="D93" s="121" t="s">
        <v>133</v>
      </c>
      <c r="E93" s="124">
        <f>E83</f>
        <v>26.8</v>
      </c>
      <c r="F93" s="18"/>
      <c r="G93" s="9"/>
      <c r="H93" s="39"/>
      <c r="J93" s="101"/>
      <c r="K93" s="151"/>
    </row>
    <row r="94" spans="1:11" ht="15" customHeight="1">
      <c r="A94" s="117">
        <v>26</v>
      </c>
      <c r="B94" s="93"/>
      <c r="C94" s="122" t="s">
        <v>38</v>
      </c>
      <c r="D94" s="121" t="s">
        <v>259</v>
      </c>
      <c r="E94" s="121">
        <v>1</v>
      </c>
      <c r="F94" s="18"/>
      <c r="G94" s="144"/>
      <c r="H94" s="260"/>
      <c r="J94" s="101"/>
      <c r="K94" s="151"/>
    </row>
    <row r="95" spans="1:11" ht="15" customHeight="1">
      <c r="A95" s="116">
        <v>27</v>
      </c>
      <c r="B95" s="93"/>
      <c r="C95" s="122" t="s">
        <v>40</v>
      </c>
      <c r="D95" s="121" t="s">
        <v>259</v>
      </c>
      <c r="E95" s="121">
        <v>1</v>
      </c>
      <c r="F95" s="18"/>
      <c r="G95" s="9"/>
      <c r="H95" s="39"/>
      <c r="J95" s="101"/>
      <c r="K95" s="151"/>
    </row>
    <row r="96" spans="1:11" ht="15" customHeight="1">
      <c r="A96" s="116">
        <v>28</v>
      </c>
      <c r="B96" s="93"/>
      <c r="C96" s="123" t="s">
        <v>456</v>
      </c>
      <c r="D96" s="253" t="s">
        <v>457</v>
      </c>
      <c r="E96" s="124">
        <v>1</v>
      </c>
      <c r="F96" s="18"/>
      <c r="G96" s="18"/>
      <c r="H96" s="54"/>
      <c r="I96" s="101"/>
      <c r="J96" s="101"/>
      <c r="K96" s="151"/>
    </row>
    <row r="97" spans="1:11" ht="15" customHeight="1">
      <c r="A97" s="116">
        <v>29</v>
      </c>
      <c r="B97" s="93"/>
      <c r="C97" s="123" t="s">
        <v>458</v>
      </c>
      <c r="D97" s="253" t="s">
        <v>457</v>
      </c>
      <c r="E97" s="124">
        <v>1</v>
      </c>
      <c r="F97" s="18"/>
      <c r="G97" s="18"/>
      <c r="H97" s="54"/>
      <c r="I97" s="101"/>
      <c r="J97" s="101"/>
      <c r="K97" s="151"/>
    </row>
    <row r="98" spans="1:11" ht="15" customHeight="1">
      <c r="A98" s="116">
        <v>30</v>
      </c>
      <c r="B98" s="93"/>
      <c r="C98" s="259" t="s">
        <v>459</v>
      </c>
      <c r="D98" s="121" t="s">
        <v>98</v>
      </c>
      <c r="E98" s="121">
        <v>3</v>
      </c>
      <c r="F98" s="18"/>
      <c r="G98" s="9"/>
      <c r="H98" s="39"/>
      <c r="J98" s="101"/>
      <c r="K98" s="151"/>
    </row>
    <row r="99" spans="1:11" ht="15" customHeight="1">
      <c r="A99" s="117">
        <v>31</v>
      </c>
      <c r="B99" s="93"/>
      <c r="C99" s="259" t="s">
        <v>460</v>
      </c>
      <c r="D99" s="121" t="s">
        <v>98</v>
      </c>
      <c r="E99" s="121">
        <v>1</v>
      </c>
      <c r="F99" s="18"/>
      <c r="G99" s="9"/>
      <c r="H99" s="39"/>
      <c r="J99" s="101"/>
      <c r="K99" s="151"/>
    </row>
    <row r="100" spans="1:11" ht="15" customHeight="1">
      <c r="A100" s="117">
        <v>32</v>
      </c>
      <c r="B100" s="93"/>
      <c r="C100" s="259" t="s">
        <v>461</v>
      </c>
      <c r="D100" s="253" t="s">
        <v>437</v>
      </c>
      <c r="E100" s="121">
        <v>86.5</v>
      </c>
      <c r="F100" s="18"/>
      <c r="G100" s="9"/>
      <c r="H100" s="54"/>
      <c r="J100" s="101"/>
      <c r="K100" s="151"/>
    </row>
    <row r="101" spans="1:11" ht="15" customHeight="1">
      <c r="A101" s="116">
        <v>33</v>
      </c>
      <c r="B101" s="93"/>
      <c r="C101" s="125" t="s">
        <v>192</v>
      </c>
      <c r="D101" s="121" t="s">
        <v>259</v>
      </c>
      <c r="E101" s="121">
        <v>1</v>
      </c>
      <c r="F101" s="18"/>
      <c r="G101" s="9"/>
      <c r="H101" s="39"/>
      <c r="J101" s="101"/>
      <c r="K101" s="151"/>
    </row>
    <row r="102" spans="1:11" ht="15" customHeight="1">
      <c r="A102" s="117"/>
      <c r="B102" s="93"/>
      <c r="C102" s="120" t="s">
        <v>541</v>
      </c>
      <c r="D102" s="253"/>
      <c r="E102" s="121"/>
      <c r="F102" s="18"/>
      <c r="G102" s="9"/>
      <c r="H102" s="54"/>
      <c r="J102" s="101"/>
      <c r="K102" s="151"/>
    </row>
    <row r="103" spans="1:11" ht="15" customHeight="1">
      <c r="A103" s="117">
        <v>1</v>
      </c>
      <c r="B103" s="93"/>
      <c r="C103" s="259" t="s">
        <v>542</v>
      </c>
      <c r="D103" s="121" t="s">
        <v>98</v>
      </c>
      <c r="E103" s="121">
        <v>1</v>
      </c>
      <c r="F103" s="18"/>
      <c r="G103" s="9"/>
      <c r="H103" s="54"/>
      <c r="J103" s="101"/>
      <c r="K103" s="151"/>
    </row>
    <row r="104" spans="1:11" ht="15" customHeight="1">
      <c r="A104" s="117">
        <v>2</v>
      </c>
      <c r="B104" s="93"/>
      <c r="C104" s="259" t="s">
        <v>543</v>
      </c>
      <c r="D104" s="121" t="s">
        <v>98</v>
      </c>
      <c r="E104" s="121">
        <v>1</v>
      </c>
      <c r="F104" s="18"/>
      <c r="G104" s="9"/>
      <c r="H104" s="39"/>
      <c r="J104" s="101"/>
      <c r="K104" s="151"/>
    </row>
    <row r="105" spans="1:11" ht="15" customHeight="1">
      <c r="A105" s="117">
        <v>3</v>
      </c>
      <c r="B105" s="93"/>
      <c r="C105" s="259" t="s">
        <v>544</v>
      </c>
      <c r="D105" s="253" t="s">
        <v>259</v>
      </c>
      <c r="E105" s="121">
        <v>1</v>
      </c>
      <c r="F105" s="18"/>
      <c r="G105" s="9"/>
      <c r="H105" s="39"/>
      <c r="J105" s="101"/>
      <c r="K105" s="151"/>
    </row>
    <row r="106" spans="1:11" ht="15" customHeight="1">
      <c r="A106" s="116">
        <v>4</v>
      </c>
      <c r="B106" s="93"/>
      <c r="C106" s="123" t="s">
        <v>545</v>
      </c>
      <c r="D106" s="253" t="s">
        <v>457</v>
      </c>
      <c r="E106" s="124">
        <v>1</v>
      </c>
      <c r="F106" s="18"/>
      <c r="G106" s="18"/>
      <c r="H106" s="54"/>
      <c r="I106" s="101"/>
      <c r="J106" s="101"/>
      <c r="K106" s="151"/>
    </row>
    <row r="107" spans="1:11" ht="15" customHeight="1">
      <c r="A107" s="116">
        <v>5</v>
      </c>
      <c r="B107" s="93"/>
      <c r="C107" s="123" t="s">
        <v>458</v>
      </c>
      <c r="D107" s="253" t="s">
        <v>457</v>
      </c>
      <c r="E107" s="124">
        <v>1</v>
      </c>
      <c r="F107" s="18"/>
      <c r="G107" s="18"/>
      <c r="H107" s="54"/>
      <c r="I107" s="101"/>
      <c r="J107" s="101"/>
      <c r="K107" s="151"/>
    </row>
    <row r="108" spans="1:11" ht="15" customHeight="1">
      <c r="A108" s="116">
        <v>6</v>
      </c>
      <c r="B108" s="93"/>
      <c r="C108" s="125" t="s">
        <v>192</v>
      </c>
      <c r="D108" s="121" t="s">
        <v>259</v>
      </c>
      <c r="E108" s="121">
        <v>1</v>
      </c>
      <c r="F108" s="18"/>
      <c r="G108" s="9"/>
      <c r="H108" s="39"/>
      <c r="J108" s="101"/>
      <c r="K108" s="151"/>
    </row>
    <row r="109" spans="1:11" ht="15" customHeight="1">
      <c r="A109" s="117"/>
      <c r="B109" s="93"/>
      <c r="C109" s="126" t="s">
        <v>0</v>
      </c>
      <c r="D109" s="127"/>
      <c r="E109" s="127"/>
      <c r="F109" s="145"/>
      <c r="G109" s="108"/>
      <c r="H109" s="84"/>
      <c r="J109" s="101"/>
      <c r="K109" s="148"/>
    </row>
    <row r="110" spans="1:11" ht="15" customHeight="1">
      <c r="A110" s="116"/>
      <c r="B110" s="93"/>
      <c r="C110" s="128" t="s">
        <v>41</v>
      </c>
      <c r="D110" s="121"/>
      <c r="E110" s="121"/>
      <c r="F110" s="18"/>
      <c r="G110" s="9"/>
      <c r="H110" s="39"/>
      <c r="J110" s="101"/>
      <c r="K110" s="151"/>
    </row>
    <row r="111" spans="1:11" ht="15" customHeight="1">
      <c r="A111" s="116">
        <v>1</v>
      </c>
      <c r="B111" s="93"/>
      <c r="C111" s="118" t="s">
        <v>42</v>
      </c>
      <c r="D111" s="121" t="s">
        <v>133</v>
      </c>
      <c r="E111" s="121">
        <v>35</v>
      </c>
      <c r="F111" s="18"/>
      <c r="G111" s="9"/>
      <c r="H111" s="39"/>
      <c r="J111" s="101"/>
      <c r="K111" s="151"/>
    </row>
    <row r="112" spans="1:11" ht="15" customHeight="1">
      <c r="A112" s="117">
        <v>2</v>
      </c>
      <c r="B112" s="93"/>
      <c r="C112" s="118" t="s">
        <v>43</v>
      </c>
      <c r="D112" s="121" t="s">
        <v>133</v>
      </c>
      <c r="E112" s="121">
        <v>45</v>
      </c>
      <c r="F112" s="18"/>
      <c r="G112" s="9"/>
      <c r="H112" s="39"/>
      <c r="J112" s="101"/>
      <c r="K112" s="151"/>
    </row>
    <row r="113" spans="1:11" ht="15" customHeight="1">
      <c r="A113" s="116">
        <v>3</v>
      </c>
      <c r="B113" s="93"/>
      <c r="C113" s="129" t="s">
        <v>44</v>
      </c>
      <c r="D113" s="130" t="s">
        <v>259</v>
      </c>
      <c r="E113" s="130">
        <v>1</v>
      </c>
      <c r="F113" s="18"/>
      <c r="G113" s="9"/>
      <c r="H113" s="39"/>
      <c r="J113" s="101"/>
      <c r="K113" s="151"/>
    </row>
    <row r="114" spans="1:11" ht="15" customHeight="1">
      <c r="A114" s="116">
        <v>4</v>
      </c>
      <c r="B114" s="93"/>
      <c r="C114" s="29" t="s">
        <v>45</v>
      </c>
      <c r="D114" s="117" t="s">
        <v>133</v>
      </c>
      <c r="E114" s="131">
        <f>E111</f>
        <v>35</v>
      </c>
      <c r="F114" s="18"/>
      <c r="G114" s="9"/>
      <c r="H114" s="39"/>
      <c r="J114" s="101"/>
      <c r="K114" s="151"/>
    </row>
    <row r="115" spans="1:11" ht="15" customHeight="1">
      <c r="A115" s="117">
        <v>5</v>
      </c>
      <c r="B115" s="93"/>
      <c r="C115" s="29" t="s">
        <v>25</v>
      </c>
      <c r="D115" s="117" t="s">
        <v>133</v>
      </c>
      <c r="E115" s="131">
        <f>E112</f>
        <v>45</v>
      </c>
      <c r="F115" s="18"/>
      <c r="G115" s="9"/>
      <c r="H115" s="39"/>
      <c r="J115" s="101"/>
      <c r="K115" s="151"/>
    </row>
    <row r="116" spans="1:11" ht="15" customHeight="1">
      <c r="A116" s="116">
        <v>6</v>
      </c>
      <c r="B116" s="93"/>
      <c r="C116" s="118" t="s">
        <v>46</v>
      </c>
      <c r="D116" s="121" t="s">
        <v>271</v>
      </c>
      <c r="E116" s="124">
        <v>26</v>
      </c>
      <c r="F116" s="18"/>
      <c r="G116" s="9"/>
      <c r="H116" s="39"/>
      <c r="J116" s="101"/>
      <c r="K116" s="151"/>
    </row>
    <row r="117" spans="1:11" ht="15" customHeight="1">
      <c r="A117" s="116">
        <v>7</v>
      </c>
      <c r="B117" s="93"/>
      <c r="C117" s="118" t="s">
        <v>38</v>
      </c>
      <c r="D117" s="121" t="s">
        <v>259</v>
      </c>
      <c r="E117" s="121">
        <v>1</v>
      </c>
      <c r="F117" s="18"/>
      <c r="G117" s="9"/>
      <c r="H117" s="39"/>
      <c r="J117" s="101"/>
      <c r="K117" s="151"/>
    </row>
    <row r="118" spans="1:11" ht="15" customHeight="1">
      <c r="A118" s="117">
        <v>8</v>
      </c>
      <c r="B118" s="93"/>
      <c r="C118" s="118" t="s">
        <v>47</v>
      </c>
      <c r="D118" s="121" t="s">
        <v>259</v>
      </c>
      <c r="E118" s="121">
        <v>1</v>
      </c>
      <c r="F118" s="18"/>
      <c r="G118" s="9"/>
      <c r="H118" s="39"/>
      <c r="J118" s="101"/>
      <c r="K118" s="151"/>
    </row>
    <row r="119" spans="1:11" ht="15" customHeight="1">
      <c r="A119" s="116">
        <v>9</v>
      </c>
      <c r="B119" s="93"/>
      <c r="C119" s="118" t="s">
        <v>48</v>
      </c>
      <c r="D119" s="121" t="s">
        <v>49</v>
      </c>
      <c r="E119" s="121">
        <v>3</v>
      </c>
      <c r="F119" s="18"/>
      <c r="G119" s="9"/>
      <c r="H119" s="39"/>
      <c r="J119" s="101"/>
      <c r="K119" s="151"/>
    </row>
    <row r="120" spans="1:11" ht="15" customHeight="1">
      <c r="A120" s="116">
        <v>10</v>
      </c>
      <c r="B120" s="93"/>
      <c r="C120" s="132" t="s">
        <v>192</v>
      </c>
      <c r="D120" s="121" t="s">
        <v>259</v>
      </c>
      <c r="E120" s="121">
        <v>1</v>
      </c>
      <c r="F120" s="18"/>
      <c r="G120" s="9"/>
      <c r="H120" s="39"/>
      <c r="J120" s="101"/>
      <c r="K120" s="151"/>
    </row>
    <row r="121" spans="1:11" ht="15" customHeight="1">
      <c r="A121" s="117"/>
      <c r="B121" s="93"/>
      <c r="C121" s="120" t="s">
        <v>0</v>
      </c>
      <c r="D121" s="127"/>
      <c r="E121" s="127"/>
      <c r="F121" s="145"/>
      <c r="G121" s="108"/>
      <c r="H121" s="84"/>
      <c r="J121" s="101"/>
      <c r="K121" s="148"/>
    </row>
    <row r="122" spans="1:11" ht="15" customHeight="1">
      <c r="A122" s="116"/>
      <c r="B122" s="93"/>
      <c r="C122" s="120" t="s">
        <v>50</v>
      </c>
      <c r="D122" s="121"/>
      <c r="E122" s="121"/>
      <c r="F122" s="18"/>
      <c r="G122" s="9"/>
      <c r="H122" s="39"/>
      <c r="J122" s="101"/>
      <c r="K122" s="151"/>
    </row>
    <row r="123" spans="1:11" ht="15" customHeight="1">
      <c r="A123" s="116">
        <v>1</v>
      </c>
      <c r="B123" s="93"/>
      <c r="C123" s="118" t="s">
        <v>51</v>
      </c>
      <c r="D123" s="121" t="s">
        <v>98</v>
      </c>
      <c r="E123" s="121">
        <v>2</v>
      </c>
      <c r="F123" s="18"/>
      <c r="G123" s="9"/>
      <c r="H123" s="39"/>
      <c r="J123" s="101"/>
      <c r="K123" s="151"/>
    </row>
    <row r="124" spans="1:11" ht="15" customHeight="1">
      <c r="A124" s="117">
        <v>2</v>
      </c>
      <c r="B124" s="93"/>
      <c r="C124" s="118" t="s">
        <v>52</v>
      </c>
      <c r="D124" s="121" t="s">
        <v>98</v>
      </c>
      <c r="E124" s="121">
        <v>2</v>
      </c>
      <c r="F124" s="18"/>
      <c r="G124" s="9"/>
      <c r="H124" s="39"/>
      <c r="J124" s="101"/>
      <c r="K124" s="151"/>
    </row>
    <row r="125" spans="1:11" ht="15" customHeight="1">
      <c r="A125" s="116">
        <v>3</v>
      </c>
      <c r="B125" s="93"/>
      <c r="C125" s="118" t="s">
        <v>53</v>
      </c>
      <c r="D125" s="121" t="s">
        <v>98</v>
      </c>
      <c r="E125" s="121">
        <v>2</v>
      </c>
      <c r="F125" s="18"/>
      <c r="G125" s="9"/>
      <c r="H125" s="39"/>
      <c r="J125" s="101"/>
      <c r="K125" s="151"/>
    </row>
    <row r="126" spans="1:11" ht="15" customHeight="1">
      <c r="A126" s="116">
        <v>4</v>
      </c>
      <c r="B126" s="93"/>
      <c r="C126" s="118" t="s">
        <v>54</v>
      </c>
      <c r="D126" s="121" t="s">
        <v>98</v>
      </c>
      <c r="E126" s="121">
        <v>4</v>
      </c>
      <c r="F126" s="18"/>
      <c r="G126" s="9"/>
      <c r="H126" s="39"/>
      <c r="J126" s="101"/>
      <c r="K126" s="151"/>
    </row>
    <row r="127" spans="1:11" ht="15" customHeight="1">
      <c r="A127" s="117">
        <v>5</v>
      </c>
      <c r="B127" s="93"/>
      <c r="C127" s="118" t="s">
        <v>33</v>
      </c>
      <c r="D127" s="121" t="s">
        <v>98</v>
      </c>
      <c r="E127" s="121">
        <v>4</v>
      </c>
      <c r="F127" s="18"/>
      <c r="G127" s="9"/>
      <c r="H127" s="39"/>
      <c r="J127" s="101"/>
      <c r="K127" s="151"/>
    </row>
    <row r="128" spans="1:11" ht="15" customHeight="1">
      <c r="A128" s="116">
        <v>6</v>
      </c>
      <c r="B128" s="93"/>
      <c r="C128" s="118" t="s">
        <v>24</v>
      </c>
      <c r="D128" s="121" t="s">
        <v>98</v>
      </c>
      <c r="E128" s="121">
        <v>2</v>
      </c>
      <c r="F128" s="18"/>
      <c r="G128" s="9"/>
      <c r="H128" s="39"/>
      <c r="J128" s="101"/>
      <c r="K128" s="151"/>
    </row>
    <row r="129" spans="1:11" ht="15" customHeight="1">
      <c r="A129" s="116">
        <v>7</v>
      </c>
      <c r="B129" s="93"/>
      <c r="C129" s="118" t="s">
        <v>23</v>
      </c>
      <c r="D129" s="121" t="s">
        <v>98</v>
      </c>
      <c r="E129" s="121">
        <v>2</v>
      </c>
      <c r="F129" s="18"/>
      <c r="G129" s="9"/>
      <c r="H129" s="39"/>
      <c r="J129" s="101"/>
      <c r="K129" s="151"/>
    </row>
    <row r="130" spans="1:11" ht="15" customHeight="1">
      <c r="A130" s="117">
        <v>8</v>
      </c>
      <c r="B130" s="93"/>
      <c r="C130" s="118" t="s">
        <v>55</v>
      </c>
      <c r="D130" s="121" t="s">
        <v>259</v>
      </c>
      <c r="E130" s="121">
        <v>1</v>
      </c>
      <c r="F130" s="18"/>
      <c r="G130" s="9"/>
      <c r="H130" s="39"/>
      <c r="J130" s="101"/>
      <c r="K130" s="151"/>
    </row>
    <row r="131" spans="1:11" ht="15" customHeight="1">
      <c r="A131" s="116">
        <v>9</v>
      </c>
      <c r="B131" s="93"/>
      <c r="C131" s="118" t="s">
        <v>192</v>
      </c>
      <c r="D131" s="121" t="s">
        <v>259</v>
      </c>
      <c r="E131" s="121">
        <v>1</v>
      </c>
      <c r="F131" s="18"/>
      <c r="G131" s="9"/>
      <c r="H131" s="39"/>
      <c r="J131" s="101"/>
      <c r="K131" s="151"/>
    </row>
    <row r="132" spans="1:11" ht="15" customHeight="1">
      <c r="A132" s="116"/>
      <c r="B132" s="93"/>
      <c r="C132" s="119" t="s">
        <v>0</v>
      </c>
      <c r="D132" s="127"/>
      <c r="E132" s="127"/>
      <c r="F132" s="145"/>
      <c r="G132" s="108"/>
      <c r="H132" s="84"/>
      <c r="J132" s="101"/>
      <c r="K132" s="148"/>
    </row>
    <row r="133" spans="1:14" ht="15" customHeight="1">
      <c r="A133" s="9"/>
      <c r="B133" s="4"/>
      <c r="C133" s="22" t="s">
        <v>425</v>
      </c>
      <c r="D133" s="9"/>
      <c r="E133" s="9"/>
      <c r="F133" s="9"/>
      <c r="G133" s="9"/>
      <c r="H133" s="39"/>
      <c r="J133" s="101"/>
      <c r="K133" s="101"/>
      <c r="L133" s="101"/>
      <c r="M133" s="101"/>
      <c r="N133" s="101"/>
    </row>
    <row r="134" spans="1:14" ht="30" customHeight="1">
      <c r="A134" s="117">
        <v>1</v>
      </c>
      <c r="B134" s="93"/>
      <c r="C134" s="123" t="s">
        <v>386</v>
      </c>
      <c r="D134" s="121" t="s">
        <v>98</v>
      </c>
      <c r="E134" s="121">
        <v>1</v>
      </c>
      <c r="F134" s="18"/>
      <c r="G134" s="9"/>
      <c r="H134" s="54"/>
      <c r="I134" s="101"/>
      <c r="J134" s="101"/>
      <c r="K134" s="151"/>
      <c r="L134" s="101"/>
      <c r="M134" s="101"/>
      <c r="N134" s="101"/>
    </row>
    <row r="135" spans="1:14" ht="15" customHeight="1">
      <c r="A135" s="116">
        <v>2</v>
      </c>
      <c r="B135" s="93"/>
      <c r="C135" s="123" t="s">
        <v>387</v>
      </c>
      <c r="D135" s="121" t="s">
        <v>98</v>
      </c>
      <c r="E135" s="121">
        <v>1</v>
      </c>
      <c r="F135" s="18"/>
      <c r="G135" s="18"/>
      <c r="H135" s="54"/>
      <c r="I135" s="101"/>
      <c r="J135" s="101"/>
      <c r="K135" s="151"/>
      <c r="L135" s="101"/>
      <c r="M135" s="101"/>
      <c r="N135" s="101"/>
    </row>
    <row r="136" spans="1:14" ht="15" customHeight="1">
      <c r="A136" s="116">
        <v>3</v>
      </c>
      <c r="B136" s="93"/>
      <c r="C136" s="123" t="s">
        <v>388</v>
      </c>
      <c r="D136" s="121" t="s">
        <v>98</v>
      </c>
      <c r="E136" s="121">
        <v>1</v>
      </c>
      <c r="F136" s="18"/>
      <c r="G136" s="9"/>
      <c r="H136" s="39"/>
      <c r="I136" s="101"/>
      <c r="J136" s="101"/>
      <c r="K136" s="151"/>
      <c r="L136" s="101"/>
      <c r="M136" s="101"/>
      <c r="N136" s="101"/>
    </row>
    <row r="137" spans="1:14" ht="15" customHeight="1">
      <c r="A137" s="117">
        <v>4</v>
      </c>
      <c r="B137" s="93"/>
      <c r="C137" s="123" t="s">
        <v>389</v>
      </c>
      <c r="D137" s="121" t="s">
        <v>98</v>
      </c>
      <c r="E137" s="121">
        <v>1</v>
      </c>
      <c r="F137" s="18"/>
      <c r="G137" s="18"/>
      <c r="H137" s="54"/>
      <c r="I137" s="101"/>
      <c r="J137" s="101"/>
      <c r="K137" s="151"/>
      <c r="L137" s="101"/>
      <c r="M137" s="101"/>
      <c r="N137" s="101"/>
    </row>
    <row r="138" spans="1:14" ht="15" customHeight="1">
      <c r="A138" s="116">
        <v>5</v>
      </c>
      <c r="B138" s="93"/>
      <c r="C138" s="123" t="s">
        <v>390</v>
      </c>
      <c r="D138" s="121" t="s">
        <v>98</v>
      </c>
      <c r="E138" s="121">
        <v>0</v>
      </c>
      <c r="F138" s="18"/>
      <c r="G138" s="9"/>
      <c r="H138" s="39"/>
      <c r="I138" s="101"/>
      <c r="J138" s="101"/>
      <c r="K138" s="151"/>
      <c r="L138" s="101"/>
      <c r="M138" s="101"/>
      <c r="N138" s="101"/>
    </row>
    <row r="139" spans="1:14" ht="15" customHeight="1">
      <c r="A139" s="116">
        <v>6</v>
      </c>
      <c r="B139" s="93"/>
      <c r="C139" s="123" t="s">
        <v>391</v>
      </c>
      <c r="D139" s="121" t="s">
        <v>98</v>
      </c>
      <c r="E139" s="121">
        <v>1</v>
      </c>
      <c r="F139" s="18"/>
      <c r="G139" s="18"/>
      <c r="H139" s="39"/>
      <c r="I139" s="101"/>
      <c r="J139" s="101"/>
      <c r="K139" s="151"/>
      <c r="L139" s="101"/>
      <c r="M139" s="101"/>
      <c r="N139" s="101"/>
    </row>
    <row r="140" spans="1:14" ht="15" customHeight="1">
      <c r="A140" s="117">
        <v>7</v>
      </c>
      <c r="B140" s="93"/>
      <c r="C140" s="123" t="s">
        <v>392</v>
      </c>
      <c r="D140" s="121" t="s">
        <v>98</v>
      </c>
      <c r="E140" s="121">
        <v>2</v>
      </c>
      <c r="F140" s="18"/>
      <c r="G140" s="18"/>
      <c r="H140" s="54"/>
      <c r="I140" s="101"/>
      <c r="J140" s="101"/>
      <c r="K140" s="151"/>
      <c r="L140" s="101"/>
      <c r="M140" s="101"/>
      <c r="N140" s="101"/>
    </row>
    <row r="141" spans="1:14" ht="15" customHeight="1">
      <c r="A141" s="116">
        <v>8</v>
      </c>
      <c r="B141" s="93"/>
      <c r="C141" s="123" t="s">
        <v>393</v>
      </c>
      <c r="D141" s="121" t="s">
        <v>98</v>
      </c>
      <c r="E141" s="121">
        <f>E139</f>
        <v>1</v>
      </c>
      <c r="F141" s="18"/>
      <c r="G141" s="9"/>
      <c r="H141" s="54"/>
      <c r="I141" s="101"/>
      <c r="J141" s="101"/>
      <c r="K141" s="151"/>
      <c r="L141" s="101"/>
      <c r="M141" s="101"/>
      <c r="N141" s="101"/>
    </row>
    <row r="142" spans="1:14" ht="15" customHeight="1">
      <c r="A142" s="116">
        <v>9</v>
      </c>
      <c r="B142" s="93"/>
      <c r="C142" s="123" t="s">
        <v>394</v>
      </c>
      <c r="D142" s="253" t="s">
        <v>98</v>
      </c>
      <c r="E142" s="121">
        <v>1</v>
      </c>
      <c r="F142" s="18"/>
      <c r="G142" s="18"/>
      <c r="H142" s="39"/>
      <c r="I142" s="101"/>
      <c r="J142" s="101"/>
      <c r="K142" s="151"/>
      <c r="L142" s="101"/>
      <c r="M142" s="101"/>
      <c r="N142" s="101"/>
    </row>
    <row r="143" spans="1:14" ht="15" customHeight="1">
      <c r="A143" s="117">
        <v>10</v>
      </c>
      <c r="B143" s="93"/>
      <c r="C143" s="123" t="s">
        <v>395</v>
      </c>
      <c r="D143" s="121" t="s">
        <v>98</v>
      </c>
      <c r="E143" s="121">
        <f>E139</f>
        <v>1</v>
      </c>
      <c r="F143" s="18"/>
      <c r="G143" s="18"/>
      <c r="H143" s="54"/>
      <c r="I143" s="101"/>
      <c r="J143" s="101"/>
      <c r="K143" s="151"/>
      <c r="L143" s="101"/>
      <c r="M143" s="101"/>
      <c r="N143" s="101"/>
    </row>
    <row r="144" spans="1:14" ht="15" customHeight="1">
      <c r="A144" s="116">
        <v>11</v>
      </c>
      <c r="B144" s="93"/>
      <c r="C144" s="123" t="s">
        <v>396</v>
      </c>
      <c r="D144" s="253" t="s">
        <v>98</v>
      </c>
      <c r="E144" s="121">
        <v>2</v>
      </c>
      <c r="F144" s="18"/>
      <c r="G144" s="18"/>
      <c r="H144" s="54"/>
      <c r="I144" s="101"/>
      <c r="J144" s="101"/>
      <c r="K144" s="151"/>
      <c r="L144" s="101"/>
      <c r="M144" s="101"/>
      <c r="N144" s="101"/>
    </row>
    <row r="145" spans="1:14" ht="15" customHeight="1">
      <c r="A145" s="116">
        <v>12</v>
      </c>
      <c r="B145" s="93"/>
      <c r="C145" s="123" t="s">
        <v>397</v>
      </c>
      <c r="D145" s="253" t="s">
        <v>98</v>
      </c>
      <c r="E145" s="121">
        <v>2</v>
      </c>
      <c r="F145" s="18"/>
      <c r="G145" s="254"/>
      <c r="H145" s="54"/>
      <c r="I145" s="101"/>
      <c r="J145" s="101"/>
      <c r="K145" s="151"/>
      <c r="L145" s="101"/>
      <c r="M145" s="101"/>
      <c r="N145" s="101"/>
    </row>
    <row r="146" spans="1:14" ht="15" customHeight="1">
      <c r="A146" s="117">
        <v>13</v>
      </c>
      <c r="B146" s="93"/>
      <c r="C146" s="123" t="s">
        <v>398</v>
      </c>
      <c r="D146" s="253" t="s">
        <v>98</v>
      </c>
      <c r="E146" s="121">
        <v>2</v>
      </c>
      <c r="F146" s="18"/>
      <c r="G146" s="18"/>
      <c r="H146" s="54"/>
      <c r="I146" s="101"/>
      <c r="J146" s="101"/>
      <c r="K146" s="151"/>
      <c r="L146" s="101"/>
      <c r="M146" s="101"/>
      <c r="N146" s="101"/>
    </row>
    <row r="147" spans="1:14" ht="15" customHeight="1">
      <c r="A147" s="116">
        <v>14</v>
      </c>
      <c r="B147" s="93"/>
      <c r="C147" s="123" t="s">
        <v>399</v>
      </c>
      <c r="D147" s="253" t="s">
        <v>98</v>
      </c>
      <c r="E147" s="121">
        <v>2</v>
      </c>
      <c r="F147" s="18"/>
      <c r="G147" s="18"/>
      <c r="H147" s="54"/>
      <c r="I147" s="101"/>
      <c r="J147" s="101"/>
      <c r="K147" s="151"/>
      <c r="L147" s="101"/>
      <c r="M147" s="101"/>
      <c r="N147" s="101"/>
    </row>
    <row r="148" spans="1:14" ht="15" customHeight="1">
      <c r="A148" s="116">
        <v>15</v>
      </c>
      <c r="B148" s="93"/>
      <c r="C148" s="123" t="s">
        <v>400</v>
      </c>
      <c r="D148" s="253" t="s">
        <v>98</v>
      </c>
      <c r="E148" s="121">
        <v>2</v>
      </c>
      <c r="F148" s="18"/>
      <c r="G148" s="254"/>
      <c r="H148" s="54"/>
      <c r="I148" s="101"/>
      <c r="J148" s="101"/>
      <c r="K148" s="151"/>
      <c r="L148" s="101"/>
      <c r="M148" s="101"/>
      <c r="N148" s="101"/>
    </row>
    <row r="149" spans="1:14" ht="15" customHeight="1">
      <c r="A149" s="117">
        <v>16</v>
      </c>
      <c r="B149" s="93"/>
      <c r="C149" s="123" t="s">
        <v>401</v>
      </c>
      <c r="D149" s="253" t="s">
        <v>98</v>
      </c>
      <c r="E149" s="121">
        <v>5</v>
      </c>
      <c r="F149" s="18"/>
      <c r="G149" s="18"/>
      <c r="H149" s="39"/>
      <c r="I149" s="101"/>
      <c r="J149" s="101"/>
      <c r="K149" s="151"/>
      <c r="L149" s="101"/>
      <c r="M149" s="101"/>
      <c r="N149" s="101"/>
    </row>
    <row r="150" spans="1:14" ht="15" customHeight="1">
      <c r="A150" s="116">
        <v>17</v>
      </c>
      <c r="B150" s="93"/>
      <c r="C150" s="123" t="s">
        <v>402</v>
      </c>
      <c r="D150" s="253" t="s">
        <v>98</v>
      </c>
      <c r="E150" s="124">
        <v>8</v>
      </c>
      <c r="F150" s="18"/>
      <c r="G150" s="18"/>
      <c r="H150" s="54"/>
      <c r="I150" s="101"/>
      <c r="J150" s="101"/>
      <c r="K150" s="151"/>
      <c r="L150" s="101"/>
      <c r="M150" s="101"/>
      <c r="N150" s="101"/>
    </row>
    <row r="151" spans="1:14" ht="15" customHeight="1">
      <c r="A151" s="116">
        <v>18</v>
      </c>
      <c r="B151" s="93"/>
      <c r="C151" s="123" t="s">
        <v>403</v>
      </c>
      <c r="D151" s="253" t="s">
        <v>98</v>
      </c>
      <c r="E151" s="124">
        <v>3</v>
      </c>
      <c r="F151" s="18"/>
      <c r="G151" s="18"/>
      <c r="H151" s="54"/>
      <c r="I151" s="101"/>
      <c r="J151" s="101"/>
      <c r="K151" s="151"/>
      <c r="L151" s="101"/>
      <c r="M151" s="101"/>
      <c r="N151" s="101"/>
    </row>
    <row r="152" spans="1:14" ht="15" customHeight="1">
      <c r="A152" s="117">
        <v>19</v>
      </c>
      <c r="B152" s="93"/>
      <c r="C152" s="123" t="s">
        <v>404</v>
      </c>
      <c r="D152" s="253" t="s">
        <v>98</v>
      </c>
      <c r="E152" s="124">
        <f>E146</f>
        <v>2</v>
      </c>
      <c r="F152" s="18"/>
      <c r="G152" s="18"/>
      <c r="H152" s="54"/>
      <c r="J152" s="101"/>
      <c r="K152" s="151"/>
      <c r="L152" s="101"/>
      <c r="M152" s="101"/>
      <c r="N152" s="101"/>
    </row>
    <row r="153" spans="1:14" ht="15" customHeight="1">
      <c r="A153" s="116">
        <v>20</v>
      </c>
      <c r="B153" s="93"/>
      <c r="C153" s="123" t="s">
        <v>405</v>
      </c>
      <c r="D153" s="253" t="s">
        <v>98</v>
      </c>
      <c r="E153" s="124">
        <v>2</v>
      </c>
      <c r="F153" s="18"/>
      <c r="G153" s="18"/>
      <c r="H153" s="54"/>
      <c r="J153" s="101"/>
      <c r="K153" s="151"/>
      <c r="L153" s="101"/>
      <c r="M153" s="101"/>
      <c r="N153" s="101"/>
    </row>
    <row r="154" spans="1:14" ht="15" customHeight="1">
      <c r="A154" s="116">
        <v>21</v>
      </c>
      <c r="B154" s="93"/>
      <c r="C154" s="123" t="s">
        <v>407</v>
      </c>
      <c r="D154" s="253" t="s">
        <v>98</v>
      </c>
      <c r="E154" s="124">
        <v>1</v>
      </c>
      <c r="F154" s="18"/>
      <c r="G154" s="18"/>
      <c r="H154" s="39"/>
      <c r="J154" s="101"/>
      <c r="K154" s="151"/>
      <c r="L154" s="101"/>
      <c r="M154" s="101"/>
      <c r="N154" s="101"/>
    </row>
    <row r="155" spans="1:14" ht="15" customHeight="1">
      <c r="A155" s="117">
        <v>22</v>
      </c>
      <c r="B155" s="93"/>
      <c r="C155" s="123" t="s">
        <v>406</v>
      </c>
      <c r="D155" s="253" t="s">
        <v>98</v>
      </c>
      <c r="E155" s="121">
        <v>8</v>
      </c>
      <c r="F155" s="18"/>
      <c r="G155" s="18"/>
      <c r="H155" s="54"/>
      <c r="J155" s="101"/>
      <c r="K155" s="151"/>
      <c r="L155" s="101"/>
      <c r="M155" s="101"/>
      <c r="N155" s="101"/>
    </row>
    <row r="156" spans="1:14" ht="15" customHeight="1">
      <c r="A156" s="116">
        <v>23</v>
      </c>
      <c r="B156" s="93"/>
      <c r="C156" s="123" t="s">
        <v>408</v>
      </c>
      <c r="D156" s="253" t="s">
        <v>98</v>
      </c>
      <c r="E156" s="121">
        <v>16</v>
      </c>
      <c r="F156" s="18"/>
      <c r="G156" s="18"/>
      <c r="H156" s="54"/>
      <c r="J156" s="101"/>
      <c r="K156" s="151"/>
      <c r="L156" s="101"/>
      <c r="M156" s="101"/>
      <c r="N156" s="101"/>
    </row>
    <row r="157" spans="1:14" ht="15" customHeight="1">
      <c r="A157" s="116">
        <v>24</v>
      </c>
      <c r="B157" s="93"/>
      <c r="C157" s="125" t="s">
        <v>409</v>
      </c>
      <c r="D157" s="253" t="s">
        <v>98</v>
      </c>
      <c r="E157" s="121">
        <v>16</v>
      </c>
      <c r="F157" s="18"/>
      <c r="G157" s="18"/>
      <c r="H157" s="54"/>
      <c r="J157" s="101"/>
      <c r="K157" s="151"/>
      <c r="L157" s="101"/>
      <c r="M157" s="101"/>
      <c r="N157" s="101"/>
    </row>
    <row r="158" spans="1:14" ht="15" customHeight="1">
      <c r="A158" s="116">
        <v>25</v>
      </c>
      <c r="B158" s="93"/>
      <c r="C158" s="125" t="s">
        <v>410</v>
      </c>
      <c r="D158" s="253" t="s">
        <v>133</v>
      </c>
      <c r="E158" s="121">
        <v>3.2</v>
      </c>
      <c r="F158" s="18"/>
      <c r="G158" s="18"/>
      <c r="H158" s="54"/>
      <c r="J158" s="101"/>
      <c r="K158" s="151"/>
      <c r="L158" s="101"/>
      <c r="M158" s="101"/>
      <c r="N158" s="101"/>
    </row>
    <row r="159" spans="1:14" ht="15" customHeight="1">
      <c r="A159" s="116">
        <v>26</v>
      </c>
      <c r="B159" s="93"/>
      <c r="C159" s="125" t="s">
        <v>411</v>
      </c>
      <c r="D159" s="253" t="s">
        <v>133</v>
      </c>
      <c r="E159" s="121">
        <v>1.8</v>
      </c>
      <c r="F159" s="18"/>
      <c r="G159" s="18"/>
      <c r="H159" s="54"/>
      <c r="J159" s="101"/>
      <c r="K159" s="151"/>
      <c r="L159" s="101"/>
      <c r="M159" s="101"/>
      <c r="N159" s="101"/>
    </row>
    <row r="160" spans="1:14" ht="15" customHeight="1">
      <c r="A160" s="116">
        <v>27</v>
      </c>
      <c r="B160" s="93"/>
      <c r="C160" s="125" t="s">
        <v>412</v>
      </c>
      <c r="D160" s="253" t="s">
        <v>133</v>
      </c>
      <c r="E160" s="121">
        <v>4.8</v>
      </c>
      <c r="F160" s="18"/>
      <c r="G160" s="18"/>
      <c r="H160" s="54"/>
      <c r="J160" s="101"/>
      <c r="K160" s="151"/>
      <c r="L160" s="101"/>
      <c r="M160" s="101"/>
      <c r="N160" s="101"/>
    </row>
    <row r="161" spans="1:14" ht="15" customHeight="1">
      <c r="A161" s="116">
        <v>28</v>
      </c>
      <c r="B161" s="93"/>
      <c r="C161" s="125" t="s">
        <v>413</v>
      </c>
      <c r="D161" s="253" t="s">
        <v>133</v>
      </c>
      <c r="E161" s="121">
        <v>3.2</v>
      </c>
      <c r="F161" s="18"/>
      <c r="G161" s="18"/>
      <c r="H161" s="54"/>
      <c r="J161" s="101"/>
      <c r="K161" s="151"/>
      <c r="L161" s="101"/>
      <c r="M161" s="101"/>
      <c r="N161" s="101"/>
    </row>
    <row r="162" spans="1:14" ht="15" customHeight="1">
      <c r="A162" s="116">
        <v>29</v>
      </c>
      <c r="B162" s="93"/>
      <c r="C162" s="125" t="s">
        <v>414</v>
      </c>
      <c r="D162" s="253" t="s">
        <v>415</v>
      </c>
      <c r="E162" s="121">
        <v>3.9</v>
      </c>
      <c r="F162" s="18"/>
      <c r="G162" s="18"/>
      <c r="H162" s="54"/>
      <c r="J162" s="101"/>
      <c r="K162" s="151"/>
      <c r="L162" s="101"/>
      <c r="M162" s="101"/>
      <c r="N162" s="101"/>
    </row>
    <row r="163" spans="1:14" ht="15" customHeight="1">
      <c r="A163" s="116">
        <v>30</v>
      </c>
      <c r="B163" s="93"/>
      <c r="C163" s="125" t="s">
        <v>416</v>
      </c>
      <c r="D163" s="253" t="s">
        <v>133</v>
      </c>
      <c r="E163" s="121">
        <v>3.2</v>
      </c>
      <c r="F163" s="18"/>
      <c r="G163" s="18"/>
      <c r="H163" s="54"/>
      <c r="J163" s="101"/>
      <c r="K163" s="151"/>
      <c r="L163" s="101"/>
      <c r="M163" s="101"/>
      <c r="N163" s="101"/>
    </row>
    <row r="164" spans="1:14" ht="15" customHeight="1">
      <c r="A164" s="116">
        <v>31</v>
      </c>
      <c r="B164" s="93"/>
      <c r="C164" s="125" t="s">
        <v>417</v>
      </c>
      <c r="D164" s="253" t="s">
        <v>133</v>
      </c>
      <c r="E164" s="121">
        <v>1.8</v>
      </c>
      <c r="F164" s="18"/>
      <c r="G164" s="18"/>
      <c r="H164" s="54"/>
      <c r="J164" s="101"/>
      <c r="K164" s="151"/>
      <c r="L164" s="101"/>
      <c r="M164" s="101"/>
      <c r="N164" s="101"/>
    </row>
    <row r="165" spans="1:14" ht="15" customHeight="1">
      <c r="A165" s="116">
        <v>32</v>
      </c>
      <c r="B165" s="93"/>
      <c r="C165" s="125" t="s">
        <v>418</v>
      </c>
      <c r="D165" s="253" t="s">
        <v>133</v>
      </c>
      <c r="E165" s="121">
        <v>4.8</v>
      </c>
      <c r="F165" s="18"/>
      <c r="G165" s="18"/>
      <c r="H165" s="54"/>
      <c r="J165" s="101"/>
      <c r="K165" s="151"/>
      <c r="L165" s="101"/>
      <c r="M165" s="101"/>
      <c r="N165" s="101"/>
    </row>
    <row r="166" spans="1:14" ht="15" customHeight="1">
      <c r="A166" s="116">
        <v>33</v>
      </c>
      <c r="B166" s="93"/>
      <c r="C166" s="125" t="s">
        <v>419</v>
      </c>
      <c r="D166" s="253" t="s">
        <v>133</v>
      </c>
      <c r="E166" s="121">
        <v>3.2</v>
      </c>
      <c r="F166" s="18"/>
      <c r="G166" s="18"/>
      <c r="H166" s="54"/>
      <c r="J166" s="101"/>
      <c r="K166" s="151"/>
      <c r="L166" s="101"/>
      <c r="M166" s="101"/>
      <c r="N166" s="101"/>
    </row>
    <row r="167" spans="1:14" ht="15" customHeight="1">
      <c r="A167" s="116">
        <v>34</v>
      </c>
      <c r="B167" s="93"/>
      <c r="C167" s="125" t="s">
        <v>420</v>
      </c>
      <c r="D167" s="253" t="s">
        <v>98</v>
      </c>
      <c r="E167" s="121">
        <v>2</v>
      </c>
      <c r="F167" s="18"/>
      <c r="G167" s="18"/>
      <c r="H167" s="54"/>
      <c r="J167" s="101"/>
      <c r="K167" s="151"/>
      <c r="L167" s="101"/>
      <c r="M167" s="101"/>
      <c r="N167" s="101"/>
    </row>
    <row r="168" spans="1:14" ht="15" customHeight="1">
      <c r="A168" s="116">
        <v>35</v>
      </c>
      <c r="B168" s="93"/>
      <c r="C168" s="125" t="s">
        <v>421</v>
      </c>
      <c r="D168" s="253" t="s">
        <v>133</v>
      </c>
      <c r="E168" s="121">
        <v>15</v>
      </c>
      <c r="F168" s="18"/>
      <c r="G168" s="18"/>
      <c r="H168" s="54"/>
      <c r="J168" s="101"/>
      <c r="K168" s="151"/>
      <c r="L168" s="101"/>
      <c r="M168" s="101"/>
      <c r="N168" s="101"/>
    </row>
    <row r="169" spans="1:14" ht="15" customHeight="1">
      <c r="A169" s="116">
        <v>36</v>
      </c>
      <c r="B169" s="93"/>
      <c r="C169" s="125" t="s">
        <v>422</v>
      </c>
      <c r="D169" s="253" t="s">
        <v>98</v>
      </c>
      <c r="E169" s="121">
        <v>1</v>
      </c>
      <c r="F169" s="18"/>
      <c r="G169" s="18"/>
      <c r="H169" s="54"/>
      <c r="J169" s="101"/>
      <c r="K169" s="151"/>
      <c r="L169" s="101"/>
      <c r="M169" s="101"/>
      <c r="N169" s="101"/>
    </row>
    <row r="170" spans="1:14" ht="15" customHeight="1">
      <c r="A170" s="116">
        <v>37</v>
      </c>
      <c r="B170" s="93"/>
      <c r="C170" s="125" t="s">
        <v>423</v>
      </c>
      <c r="D170" s="253" t="s">
        <v>96</v>
      </c>
      <c r="E170" s="121">
        <v>1</v>
      </c>
      <c r="F170" s="18"/>
      <c r="G170" s="18"/>
      <c r="H170" s="54"/>
      <c r="J170" s="101"/>
      <c r="K170" s="151"/>
      <c r="L170" s="101"/>
      <c r="M170" s="101"/>
      <c r="N170" s="101"/>
    </row>
    <row r="171" spans="1:14" ht="15" customHeight="1">
      <c r="A171" s="116">
        <v>38</v>
      </c>
      <c r="B171" s="93"/>
      <c r="C171" s="125" t="s">
        <v>130</v>
      </c>
      <c r="D171" s="253" t="s">
        <v>89</v>
      </c>
      <c r="E171" s="121">
        <v>1</v>
      </c>
      <c r="F171" s="18"/>
      <c r="G171" s="18"/>
      <c r="H171" s="54"/>
      <c r="J171" s="101"/>
      <c r="K171" s="151"/>
      <c r="L171" s="101"/>
      <c r="M171" s="101"/>
      <c r="N171" s="101"/>
    </row>
    <row r="172" spans="1:14" ht="15" customHeight="1">
      <c r="A172" s="116">
        <v>39</v>
      </c>
      <c r="B172" s="93"/>
      <c r="C172" s="125" t="s">
        <v>424</v>
      </c>
      <c r="D172" s="253" t="s">
        <v>89</v>
      </c>
      <c r="E172" s="121">
        <v>1</v>
      </c>
      <c r="F172" s="18"/>
      <c r="G172" s="18"/>
      <c r="H172" s="54"/>
      <c r="J172" s="101"/>
      <c r="K172" s="151"/>
      <c r="L172" s="101"/>
      <c r="M172" s="101"/>
      <c r="N172" s="101"/>
    </row>
    <row r="173" spans="1:14" ht="15" customHeight="1">
      <c r="A173" s="117"/>
      <c r="B173" s="93"/>
      <c r="C173" s="126" t="s">
        <v>0</v>
      </c>
      <c r="D173" s="127"/>
      <c r="E173" s="127"/>
      <c r="F173" s="145"/>
      <c r="G173" s="145"/>
      <c r="H173" s="84"/>
      <c r="J173" s="101"/>
      <c r="K173" s="148"/>
      <c r="L173" s="101"/>
      <c r="M173" s="101"/>
      <c r="N173" s="101"/>
    </row>
    <row r="174" spans="1:14" ht="15">
      <c r="A174" s="9"/>
      <c r="B174" s="4"/>
      <c r="C174" s="22" t="s">
        <v>228</v>
      </c>
      <c r="D174" s="9"/>
      <c r="E174" s="9"/>
      <c r="F174" s="9"/>
      <c r="G174" s="9"/>
      <c r="H174" s="39"/>
      <c r="J174" s="101"/>
      <c r="K174" s="101"/>
      <c r="L174" s="101"/>
      <c r="M174" s="101"/>
      <c r="N174" s="101"/>
    </row>
    <row r="175" spans="1:14" ht="15" customHeight="1">
      <c r="A175" s="116"/>
      <c r="B175" s="116"/>
      <c r="C175" s="133" t="s">
        <v>56</v>
      </c>
      <c r="D175" s="134"/>
      <c r="E175" s="134"/>
      <c r="F175" s="18"/>
      <c r="G175" s="9"/>
      <c r="H175" s="39"/>
      <c r="J175" s="101"/>
      <c r="K175" s="151"/>
      <c r="L175" s="101"/>
      <c r="M175" s="101"/>
      <c r="N175" s="101"/>
    </row>
    <row r="176" spans="1:14" ht="15" customHeight="1">
      <c r="A176" s="116"/>
      <c r="B176" s="116"/>
      <c r="C176" s="135" t="s">
        <v>497</v>
      </c>
      <c r="D176" s="134"/>
      <c r="E176" s="134"/>
      <c r="F176" s="18"/>
      <c r="G176" s="9"/>
      <c r="H176" s="39"/>
      <c r="J176" s="101"/>
      <c r="K176" s="151"/>
      <c r="L176" s="101"/>
      <c r="M176" s="101"/>
      <c r="N176" s="101"/>
    </row>
    <row r="177" spans="1:14" ht="15" customHeight="1">
      <c r="A177" s="116">
        <v>1</v>
      </c>
      <c r="B177" s="93"/>
      <c r="C177" s="129" t="s">
        <v>57</v>
      </c>
      <c r="D177" s="134" t="s">
        <v>98</v>
      </c>
      <c r="E177" s="134">
        <v>1</v>
      </c>
      <c r="F177" s="18"/>
      <c r="G177" s="9"/>
      <c r="H177" s="54"/>
      <c r="J177" s="101"/>
      <c r="K177" s="151"/>
      <c r="L177" s="101"/>
      <c r="M177" s="101"/>
      <c r="N177" s="101"/>
    </row>
    <row r="178" spans="1:14" ht="15" customHeight="1">
      <c r="A178" s="116">
        <v>2</v>
      </c>
      <c r="B178" s="93"/>
      <c r="C178" s="129" t="s">
        <v>58</v>
      </c>
      <c r="D178" s="134" t="s">
        <v>98</v>
      </c>
      <c r="E178" s="134">
        <v>1</v>
      </c>
      <c r="F178" s="18"/>
      <c r="G178" s="9"/>
      <c r="H178" s="54"/>
      <c r="J178" s="101"/>
      <c r="K178" s="151"/>
      <c r="L178" s="101"/>
      <c r="M178" s="101"/>
      <c r="N178" s="101"/>
    </row>
    <row r="179" spans="1:14" ht="15" customHeight="1">
      <c r="A179" s="117">
        <v>3</v>
      </c>
      <c r="B179" s="93"/>
      <c r="C179" s="136" t="s">
        <v>512</v>
      </c>
      <c r="D179" s="134" t="s">
        <v>98</v>
      </c>
      <c r="E179" s="134">
        <v>10</v>
      </c>
      <c r="F179" s="18"/>
      <c r="G179" s="9"/>
      <c r="H179" s="54"/>
      <c r="I179" s="101"/>
      <c r="J179" s="101"/>
      <c r="K179" s="151"/>
      <c r="L179" s="101"/>
      <c r="M179" s="101"/>
      <c r="N179" s="101"/>
    </row>
    <row r="180" spans="1:14" ht="15" customHeight="1">
      <c r="A180" s="117"/>
      <c r="B180" s="93"/>
      <c r="C180" s="136"/>
      <c r="D180" s="134"/>
      <c r="E180" s="134"/>
      <c r="F180" s="18"/>
      <c r="G180" s="9"/>
      <c r="H180" s="54"/>
      <c r="I180" s="101"/>
      <c r="J180" s="101"/>
      <c r="K180" s="151"/>
      <c r="L180" s="101"/>
      <c r="M180" s="101"/>
      <c r="N180" s="101"/>
    </row>
    <row r="181" spans="1:14" ht="15" customHeight="1">
      <c r="A181" s="117"/>
      <c r="B181" s="93"/>
      <c r="C181" s="136"/>
      <c r="D181" s="134"/>
      <c r="E181" s="134"/>
      <c r="F181" s="18"/>
      <c r="G181" s="9"/>
      <c r="H181" s="54"/>
      <c r="I181" s="101"/>
      <c r="J181" s="101"/>
      <c r="K181" s="151"/>
      <c r="L181" s="101"/>
      <c r="M181" s="101"/>
      <c r="N181" s="101"/>
    </row>
    <row r="182" spans="1:14" ht="15" customHeight="1">
      <c r="A182" s="116">
        <v>4</v>
      </c>
      <c r="B182" s="93"/>
      <c r="C182" s="136" t="s">
        <v>509</v>
      </c>
      <c r="D182" s="134" t="s">
        <v>133</v>
      </c>
      <c r="E182" s="134">
        <v>72</v>
      </c>
      <c r="F182" s="18"/>
      <c r="G182" s="9"/>
      <c r="H182" s="54"/>
      <c r="I182" s="101"/>
      <c r="J182" s="101"/>
      <c r="K182" s="151"/>
      <c r="L182" s="101"/>
      <c r="M182" s="101"/>
      <c r="N182" s="101"/>
    </row>
    <row r="183" spans="1:14" ht="15" customHeight="1">
      <c r="A183" s="117">
        <v>5</v>
      </c>
      <c r="B183" s="93"/>
      <c r="C183" s="129" t="s">
        <v>62</v>
      </c>
      <c r="D183" s="134" t="s">
        <v>259</v>
      </c>
      <c r="E183" s="134">
        <v>2</v>
      </c>
      <c r="F183" s="18"/>
      <c r="G183" s="9"/>
      <c r="H183" s="54"/>
      <c r="I183" s="101"/>
      <c r="J183" s="101"/>
      <c r="K183" s="151"/>
      <c r="L183" s="101"/>
      <c r="M183" s="101"/>
      <c r="N183" s="101"/>
    </row>
    <row r="184" spans="1:14" ht="15" customHeight="1">
      <c r="A184" s="116">
        <v>6</v>
      </c>
      <c r="B184" s="93"/>
      <c r="C184" s="129" t="s">
        <v>63</v>
      </c>
      <c r="D184" s="134" t="s">
        <v>259</v>
      </c>
      <c r="E184" s="134">
        <v>1</v>
      </c>
      <c r="F184" s="18"/>
      <c r="G184" s="9"/>
      <c r="H184" s="54"/>
      <c r="I184" s="101"/>
      <c r="J184" s="101"/>
      <c r="K184" s="151"/>
      <c r="L184" s="101"/>
      <c r="M184" s="101"/>
      <c r="N184" s="101"/>
    </row>
    <row r="185" spans="1:14" ht="15" customHeight="1">
      <c r="A185" s="117">
        <v>7</v>
      </c>
      <c r="B185" s="93"/>
      <c r="C185" s="136" t="s">
        <v>510</v>
      </c>
      <c r="D185" s="134" t="s">
        <v>98</v>
      </c>
      <c r="E185" s="134">
        <v>1</v>
      </c>
      <c r="F185" s="18"/>
      <c r="G185" s="9"/>
      <c r="H185" s="54"/>
      <c r="I185" s="101"/>
      <c r="J185" s="101"/>
      <c r="K185" s="151"/>
      <c r="L185" s="101"/>
      <c r="M185" s="101"/>
      <c r="N185" s="101"/>
    </row>
    <row r="186" spans="1:14" ht="15" customHeight="1">
      <c r="A186" s="116">
        <v>8</v>
      </c>
      <c r="B186" s="93"/>
      <c r="C186" s="118" t="s">
        <v>64</v>
      </c>
      <c r="D186" s="121" t="s">
        <v>271</v>
      </c>
      <c r="E186" s="121">
        <v>1.2</v>
      </c>
      <c r="F186" s="18"/>
      <c r="G186" s="9"/>
      <c r="H186" s="54"/>
      <c r="I186" s="101"/>
      <c r="J186" s="101"/>
      <c r="K186" s="151"/>
      <c r="L186" s="101"/>
      <c r="M186" s="101"/>
      <c r="N186" s="101"/>
    </row>
    <row r="187" spans="1:14" ht="15" customHeight="1">
      <c r="A187" s="117">
        <v>9</v>
      </c>
      <c r="B187" s="93"/>
      <c r="C187" s="136" t="s">
        <v>496</v>
      </c>
      <c r="D187" s="134" t="s">
        <v>259</v>
      </c>
      <c r="E187" s="137">
        <v>2</v>
      </c>
      <c r="F187" s="18"/>
      <c r="G187" s="9"/>
      <c r="H187" s="54"/>
      <c r="I187" s="101"/>
      <c r="J187" s="101"/>
      <c r="K187" s="151"/>
      <c r="L187" s="101"/>
      <c r="M187" s="101"/>
      <c r="N187" s="101"/>
    </row>
    <row r="188" spans="1:14" ht="15" customHeight="1">
      <c r="A188" s="116">
        <v>10</v>
      </c>
      <c r="B188" s="93"/>
      <c r="C188" s="136" t="s">
        <v>511</v>
      </c>
      <c r="D188" s="134" t="s">
        <v>259</v>
      </c>
      <c r="E188" s="137">
        <v>2</v>
      </c>
      <c r="F188" s="18"/>
      <c r="G188" s="9"/>
      <c r="H188" s="54"/>
      <c r="I188" s="101"/>
      <c r="J188" s="101"/>
      <c r="K188" s="151"/>
      <c r="L188" s="101"/>
      <c r="M188" s="101"/>
      <c r="N188" s="101"/>
    </row>
    <row r="189" spans="1:14" ht="15" customHeight="1">
      <c r="A189" s="116">
        <v>11</v>
      </c>
      <c r="B189" s="93"/>
      <c r="C189" s="129" t="s">
        <v>55</v>
      </c>
      <c r="D189" s="134" t="s">
        <v>259</v>
      </c>
      <c r="E189" s="137">
        <v>2</v>
      </c>
      <c r="F189" s="18"/>
      <c r="G189" s="9"/>
      <c r="H189" s="54"/>
      <c r="I189" s="101"/>
      <c r="J189" s="101"/>
      <c r="K189" s="151"/>
      <c r="L189" s="101"/>
      <c r="M189" s="101"/>
      <c r="N189" s="101"/>
    </row>
    <row r="190" spans="1:14" ht="15" customHeight="1">
      <c r="A190" s="117">
        <v>12</v>
      </c>
      <c r="B190" s="93"/>
      <c r="C190" s="129" t="s">
        <v>192</v>
      </c>
      <c r="D190" s="134" t="s">
        <v>259</v>
      </c>
      <c r="E190" s="137">
        <v>2</v>
      </c>
      <c r="F190" s="18"/>
      <c r="G190" s="9"/>
      <c r="H190" s="39"/>
      <c r="I190" s="101"/>
      <c r="J190" s="101"/>
      <c r="K190" s="151"/>
      <c r="L190" s="101"/>
      <c r="M190" s="101"/>
      <c r="N190" s="101"/>
    </row>
    <row r="191" spans="1:14" ht="15" customHeight="1">
      <c r="A191" s="116"/>
      <c r="B191" s="116"/>
      <c r="C191" s="138" t="s">
        <v>0</v>
      </c>
      <c r="D191" s="139"/>
      <c r="E191" s="140"/>
      <c r="F191" s="145"/>
      <c r="G191" s="108"/>
      <c r="H191" s="84"/>
      <c r="I191" s="101"/>
      <c r="J191" s="101"/>
      <c r="K191" s="148"/>
      <c r="L191" s="101"/>
      <c r="M191" s="101"/>
      <c r="N191" s="101"/>
    </row>
    <row r="192" spans="1:14" ht="15" customHeight="1">
      <c r="A192" s="116"/>
      <c r="B192" s="116"/>
      <c r="C192" s="135" t="s">
        <v>494</v>
      </c>
      <c r="D192" s="134"/>
      <c r="E192" s="134"/>
      <c r="F192" s="18"/>
      <c r="G192" s="9"/>
      <c r="H192" s="39"/>
      <c r="I192" s="101"/>
      <c r="J192" s="101"/>
      <c r="K192" s="151"/>
      <c r="L192" s="101"/>
      <c r="M192" s="101"/>
      <c r="N192" s="101"/>
    </row>
    <row r="193" spans="1:14" ht="15" customHeight="1">
      <c r="A193" s="117">
        <v>1</v>
      </c>
      <c r="B193" s="93"/>
      <c r="C193" s="136" t="s">
        <v>495</v>
      </c>
      <c r="D193" s="134" t="s">
        <v>259</v>
      </c>
      <c r="E193" s="130">
        <v>2</v>
      </c>
      <c r="F193" s="18"/>
      <c r="G193" s="9"/>
      <c r="H193" s="39"/>
      <c r="I193" s="101"/>
      <c r="J193" s="101"/>
      <c r="K193" s="151"/>
      <c r="L193" s="101"/>
      <c r="M193" s="101"/>
      <c r="N193" s="101"/>
    </row>
    <row r="194" spans="1:14" ht="15" customHeight="1">
      <c r="A194" s="117">
        <v>2</v>
      </c>
      <c r="B194" s="93"/>
      <c r="C194" s="136" t="s">
        <v>508</v>
      </c>
      <c r="D194" s="134" t="s">
        <v>98</v>
      </c>
      <c r="E194" s="134">
        <v>2</v>
      </c>
      <c r="F194" s="18"/>
      <c r="G194" s="9"/>
      <c r="H194" s="39"/>
      <c r="I194" s="101"/>
      <c r="J194" s="101"/>
      <c r="K194" s="151"/>
      <c r="L194" s="101"/>
      <c r="M194" s="101"/>
      <c r="N194" s="101"/>
    </row>
    <row r="195" spans="1:14" ht="15" customHeight="1">
      <c r="A195" s="116">
        <v>3</v>
      </c>
      <c r="B195" s="93"/>
      <c r="C195" s="136" t="s">
        <v>507</v>
      </c>
      <c r="D195" s="266" t="s">
        <v>98</v>
      </c>
      <c r="E195" s="134">
        <v>2</v>
      </c>
      <c r="F195" s="18"/>
      <c r="G195" s="9"/>
      <c r="H195" s="39"/>
      <c r="I195" s="101"/>
      <c r="J195" s="101"/>
      <c r="K195" s="151"/>
      <c r="L195" s="101"/>
      <c r="M195" s="101"/>
      <c r="N195" s="101"/>
    </row>
    <row r="196" spans="1:14" ht="15" customHeight="1">
      <c r="A196" s="116">
        <v>4</v>
      </c>
      <c r="B196" s="93"/>
      <c r="C196" s="136" t="s">
        <v>496</v>
      </c>
      <c r="D196" s="134" t="s">
        <v>259</v>
      </c>
      <c r="E196" s="134">
        <v>2</v>
      </c>
      <c r="F196" s="18"/>
      <c r="G196" s="9"/>
      <c r="H196" s="39"/>
      <c r="I196" s="101"/>
      <c r="J196" s="101"/>
      <c r="K196" s="151"/>
      <c r="L196" s="101"/>
      <c r="M196" s="101"/>
      <c r="N196" s="101"/>
    </row>
    <row r="197" spans="1:14" ht="15" customHeight="1">
      <c r="A197" s="116">
        <v>5</v>
      </c>
      <c r="B197" s="93"/>
      <c r="C197" s="129" t="s">
        <v>55</v>
      </c>
      <c r="D197" s="134" t="s">
        <v>259</v>
      </c>
      <c r="E197" s="137">
        <v>2</v>
      </c>
      <c r="F197" s="18"/>
      <c r="G197" s="9"/>
      <c r="H197" s="39"/>
      <c r="I197" s="101"/>
      <c r="J197" s="101"/>
      <c r="K197" s="151"/>
      <c r="L197" s="101"/>
      <c r="M197" s="101"/>
      <c r="N197" s="101"/>
    </row>
    <row r="198" spans="1:14" ht="15" customHeight="1">
      <c r="A198" s="116">
        <v>6</v>
      </c>
      <c r="B198" s="93"/>
      <c r="C198" s="129" t="s">
        <v>192</v>
      </c>
      <c r="D198" s="134" t="s">
        <v>259</v>
      </c>
      <c r="E198" s="137">
        <v>2</v>
      </c>
      <c r="F198" s="18"/>
      <c r="G198" s="9"/>
      <c r="H198" s="39"/>
      <c r="I198" s="101"/>
      <c r="J198" s="101"/>
      <c r="K198" s="151"/>
      <c r="L198" s="101"/>
      <c r="M198" s="101"/>
      <c r="N198" s="101"/>
    </row>
    <row r="199" spans="1:14" ht="15" customHeight="1">
      <c r="A199" s="116"/>
      <c r="B199" s="93"/>
      <c r="C199" s="135" t="s">
        <v>499</v>
      </c>
      <c r="D199" s="134"/>
      <c r="E199" s="137"/>
      <c r="F199" s="18"/>
      <c r="G199" s="9"/>
      <c r="H199" s="39"/>
      <c r="I199" s="101"/>
      <c r="J199" s="101"/>
      <c r="K199" s="151"/>
      <c r="L199" s="101"/>
      <c r="M199" s="101"/>
      <c r="N199" s="101"/>
    </row>
    <row r="200" spans="1:14" ht="15" customHeight="1">
      <c r="A200" s="117">
        <v>1</v>
      </c>
      <c r="B200" s="93"/>
      <c r="C200" s="136" t="s">
        <v>502</v>
      </c>
      <c r="D200" s="134" t="s">
        <v>259</v>
      </c>
      <c r="E200" s="130">
        <v>3</v>
      </c>
      <c r="F200" s="18"/>
      <c r="G200" s="9"/>
      <c r="H200" s="39"/>
      <c r="I200" s="101"/>
      <c r="J200" s="101"/>
      <c r="K200" s="151"/>
      <c r="L200" s="101"/>
      <c r="M200" s="101"/>
      <c r="N200" s="101"/>
    </row>
    <row r="201" spans="1:14" ht="15" customHeight="1">
      <c r="A201" s="117">
        <v>2</v>
      </c>
      <c r="B201" s="93"/>
      <c r="C201" s="136" t="s">
        <v>506</v>
      </c>
      <c r="D201" s="134" t="s">
        <v>98</v>
      </c>
      <c r="E201" s="134">
        <v>1</v>
      </c>
      <c r="F201" s="18"/>
      <c r="G201" s="9"/>
      <c r="H201" s="54"/>
      <c r="I201" s="101"/>
      <c r="J201" s="101"/>
      <c r="K201" s="151"/>
      <c r="L201" s="101"/>
      <c r="M201" s="101"/>
      <c r="N201" s="101"/>
    </row>
    <row r="202" spans="1:14" ht="15" customHeight="1">
      <c r="A202" s="116">
        <v>3</v>
      </c>
      <c r="B202" s="93"/>
      <c r="C202" s="129" t="s">
        <v>59</v>
      </c>
      <c r="D202" s="134" t="s">
        <v>133</v>
      </c>
      <c r="E202" s="134">
        <v>2.5</v>
      </c>
      <c r="F202" s="18"/>
      <c r="G202" s="9"/>
      <c r="H202" s="54"/>
      <c r="I202" s="101"/>
      <c r="J202" s="101"/>
      <c r="K202" s="151"/>
      <c r="L202" s="101"/>
      <c r="M202" s="101"/>
      <c r="N202" s="101"/>
    </row>
    <row r="203" spans="1:14" ht="15" customHeight="1">
      <c r="A203" s="116">
        <v>4</v>
      </c>
      <c r="B203" s="93"/>
      <c r="C203" s="136" t="s">
        <v>498</v>
      </c>
      <c r="D203" s="134" t="s">
        <v>133</v>
      </c>
      <c r="E203" s="134">
        <v>2.5</v>
      </c>
      <c r="F203" s="18"/>
      <c r="G203" s="9"/>
      <c r="H203" s="54"/>
      <c r="I203" s="101"/>
      <c r="J203" s="101"/>
      <c r="K203" s="151"/>
      <c r="L203" s="101"/>
      <c r="M203" s="101"/>
      <c r="N203" s="101"/>
    </row>
    <row r="204" spans="1:14" ht="15" customHeight="1">
      <c r="A204" s="117">
        <v>5</v>
      </c>
      <c r="B204" s="93"/>
      <c r="C204" s="129" t="s">
        <v>60</v>
      </c>
      <c r="D204" s="134" t="s">
        <v>133</v>
      </c>
      <c r="E204" s="134">
        <v>3.5</v>
      </c>
      <c r="F204" s="18"/>
      <c r="G204" s="9"/>
      <c r="H204" s="54"/>
      <c r="I204" s="101"/>
      <c r="J204" s="101"/>
      <c r="K204" s="151"/>
      <c r="L204" s="101"/>
      <c r="M204" s="101"/>
      <c r="N204" s="101"/>
    </row>
    <row r="205" spans="1:14" ht="15" customHeight="1">
      <c r="A205" s="116">
        <v>6</v>
      </c>
      <c r="B205" s="93"/>
      <c r="C205" s="136" t="s">
        <v>504</v>
      </c>
      <c r="D205" s="266" t="s">
        <v>98</v>
      </c>
      <c r="E205" s="134">
        <v>1</v>
      </c>
      <c r="F205" s="18"/>
      <c r="G205" s="9"/>
      <c r="H205" s="54"/>
      <c r="I205" s="101"/>
      <c r="J205" s="101"/>
      <c r="K205" s="151"/>
      <c r="L205" s="101"/>
      <c r="M205" s="101"/>
      <c r="N205" s="101"/>
    </row>
    <row r="206" spans="1:14" ht="15" customHeight="1">
      <c r="A206" s="116">
        <v>7</v>
      </c>
      <c r="B206" s="93"/>
      <c r="C206" s="136" t="s">
        <v>496</v>
      </c>
      <c r="D206" s="134" t="s">
        <v>259</v>
      </c>
      <c r="E206" s="134">
        <v>1</v>
      </c>
      <c r="F206" s="18"/>
      <c r="G206" s="9"/>
      <c r="H206" s="39"/>
      <c r="I206" s="101"/>
      <c r="J206" s="101"/>
      <c r="K206" s="151"/>
      <c r="L206" s="101"/>
      <c r="M206" s="101"/>
      <c r="N206" s="101"/>
    </row>
    <row r="207" spans="1:14" ht="15" customHeight="1">
      <c r="A207" s="116">
        <v>8</v>
      </c>
      <c r="B207" s="93"/>
      <c r="C207" s="136" t="s">
        <v>505</v>
      </c>
      <c r="D207" s="134" t="s">
        <v>259</v>
      </c>
      <c r="E207" s="134">
        <v>1</v>
      </c>
      <c r="F207" s="18"/>
      <c r="G207" s="9"/>
      <c r="H207" s="39"/>
      <c r="I207" s="101"/>
      <c r="J207" s="101"/>
      <c r="K207" s="151"/>
      <c r="L207" s="101"/>
      <c r="M207" s="101"/>
      <c r="N207" s="101"/>
    </row>
    <row r="208" spans="1:14" ht="15" customHeight="1">
      <c r="A208" s="116"/>
      <c r="B208" s="93"/>
      <c r="C208" s="135" t="s">
        <v>500</v>
      </c>
      <c r="D208" s="134"/>
      <c r="E208" s="137"/>
      <c r="F208" s="18"/>
      <c r="G208" s="9"/>
      <c r="H208" s="39"/>
      <c r="I208" s="101"/>
      <c r="J208" s="101"/>
      <c r="K208" s="151"/>
      <c r="L208" s="101"/>
      <c r="M208" s="101"/>
      <c r="N208" s="101"/>
    </row>
    <row r="209" spans="1:14" ht="15" customHeight="1">
      <c r="A209" s="117">
        <v>1</v>
      </c>
      <c r="B209" s="93"/>
      <c r="C209" s="136" t="s">
        <v>503</v>
      </c>
      <c r="D209" s="134" t="s">
        <v>259</v>
      </c>
      <c r="E209" s="130">
        <v>3</v>
      </c>
      <c r="F209" s="18"/>
      <c r="G209" s="9"/>
      <c r="H209" s="39"/>
      <c r="I209" s="101"/>
      <c r="J209" s="101"/>
      <c r="K209" s="151"/>
      <c r="L209" s="101"/>
      <c r="M209" s="101"/>
      <c r="N209" s="101"/>
    </row>
    <row r="210" spans="1:14" ht="15" customHeight="1">
      <c r="A210" s="117">
        <v>2</v>
      </c>
      <c r="B210" s="93"/>
      <c r="C210" s="136" t="s">
        <v>502</v>
      </c>
      <c r="D210" s="134" t="s">
        <v>259</v>
      </c>
      <c r="E210" s="130">
        <v>1</v>
      </c>
      <c r="F210" s="18"/>
      <c r="G210" s="9"/>
      <c r="H210" s="39"/>
      <c r="I210" s="101"/>
      <c r="J210" s="101"/>
      <c r="K210" s="151"/>
      <c r="L210" s="101"/>
      <c r="M210" s="101"/>
      <c r="N210" s="101"/>
    </row>
    <row r="211" spans="1:14" ht="15" customHeight="1">
      <c r="A211" s="117">
        <v>3</v>
      </c>
      <c r="B211" s="93"/>
      <c r="C211" s="136" t="s">
        <v>506</v>
      </c>
      <c r="D211" s="134" t="s">
        <v>98</v>
      </c>
      <c r="E211" s="134">
        <v>1</v>
      </c>
      <c r="F211" s="18"/>
      <c r="G211" s="9"/>
      <c r="H211" s="54"/>
      <c r="I211" s="101"/>
      <c r="J211" s="101"/>
      <c r="K211" s="151"/>
      <c r="L211" s="101"/>
      <c r="M211" s="101"/>
      <c r="N211" s="101"/>
    </row>
    <row r="212" spans="1:14" ht="15" customHeight="1">
      <c r="A212" s="116">
        <v>4</v>
      </c>
      <c r="B212" s="93"/>
      <c r="C212" s="129" t="s">
        <v>59</v>
      </c>
      <c r="D212" s="134" t="s">
        <v>133</v>
      </c>
      <c r="E212" s="134">
        <v>2.5</v>
      </c>
      <c r="F212" s="18"/>
      <c r="G212" s="9"/>
      <c r="H212" s="54"/>
      <c r="I212" s="101"/>
      <c r="J212" s="101"/>
      <c r="K212" s="151"/>
      <c r="L212" s="101"/>
      <c r="M212" s="101"/>
      <c r="N212" s="101"/>
    </row>
    <row r="213" spans="1:14" ht="15" customHeight="1">
      <c r="A213" s="116">
        <v>5</v>
      </c>
      <c r="B213" s="93"/>
      <c r="C213" s="136" t="s">
        <v>498</v>
      </c>
      <c r="D213" s="134" t="s">
        <v>133</v>
      </c>
      <c r="E213" s="134">
        <v>2.5</v>
      </c>
      <c r="F213" s="18"/>
      <c r="G213" s="9"/>
      <c r="H213" s="54"/>
      <c r="I213" s="101"/>
      <c r="J213" s="101"/>
      <c r="K213" s="151"/>
      <c r="L213" s="101"/>
      <c r="M213" s="101"/>
      <c r="N213" s="101"/>
    </row>
    <row r="214" spans="1:14" ht="15" customHeight="1">
      <c r="A214" s="117">
        <v>6</v>
      </c>
      <c r="B214" s="93"/>
      <c r="C214" s="129" t="s">
        <v>60</v>
      </c>
      <c r="D214" s="134" t="s">
        <v>133</v>
      </c>
      <c r="E214" s="134">
        <v>3.5</v>
      </c>
      <c r="F214" s="18"/>
      <c r="G214" s="9"/>
      <c r="H214" s="54"/>
      <c r="I214" s="101"/>
      <c r="J214" s="101"/>
      <c r="K214" s="151"/>
      <c r="L214" s="101"/>
      <c r="M214" s="101"/>
      <c r="N214" s="101"/>
    </row>
    <row r="215" spans="1:14" ht="15" customHeight="1">
      <c r="A215" s="116">
        <v>7</v>
      </c>
      <c r="B215" s="93"/>
      <c r="C215" s="136" t="s">
        <v>504</v>
      </c>
      <c r="D215" s="266" t="s">
        <v>98</v>
      </c>
      <c r="E215" s="134">
        <v>1</v>
      </c>
      <c r="F215" s="18"/>
      <c r="G215" s="9"/>
      <c r="H215" s="54"/>
      <c r="I215" s="101"/>
      <c r="J215" s="101"/>
      <c r="K215" s="151"/>
      <c r="L215" s="101"/>
      <c r="M215" s="101"/>
      <c r="N215" s="101"/>
    </row>
    <row r="216" spans="1:14" ht="15" customHeight="1">
      <c r="A216" s="116">
        <v>8</v>
      </c>
      <c r="B216" s="93"/>
      <c r="C216" s="136" t="s">
        <v>496</v>
      </c>
      <c r="D216" s="134" t="s">
        <v>259</v>
      </c>
      <c r="E216" s="134">
        <v>1</v>
      </c>
      <c r="F216" s="18"/>
      <c r="G216" s="9"/>
      <c r="H216" s="39"/>
      <c r="I216" s="101"/>
      <c r="J216" s="101"/>
      <c r="K216" s="151"/>
      <c r="L216" s="101"/>
      <c r="M216" s="101"/>
      <c r="N216" s="101"/>
    </row>
    <row r="217" spans="1:14" ht="15" customHeight="1">
      <c r="A217" s="116">
        <v>9</v>
      </c>
      <c r="B217" s="93"/>
      <c r="C217" s="136" t="s">
        <v>505</v>
      </c>
      <c r="D217" s="134" t="s">
        <v>259</v>
      </c>
      <c r="E217" s="134">
        <v>1</v>
      </c>
      <c r="F217" s="18"/>
      <c r="G217" s="9"/>
      <c r="H217" s="39"/>
      <c r="I217" s="101"/>
      <c r="J217" s="101"/>
      <c r="K217" s="151"/>
      <c r="L217" s="101"/>
      <c r="M217" s="101"/>
      <c r="N217" s="101"/>
    </row>
    <row r="218" spans="1:14" ht="15" customHeight="1">
      <c r="A218" s="116"/>
      <c r="B218" s="93"/>
      <c r="C218" s="135" t="s">
        <v>501</v>
      </c>
      <c r="D218" s="134"/>
      <c r="E218" s="137"/>
      <c r="F218" s="18"/>
      <c r="G218" s="9"/>
      <c r="H218" s="39"/>
      <c r="I218" s="101"/>
      <c r="J218" s="101"/>
      <c r="K218" s="151"/>
      <c r="L218" s="101"/>
      <c r="M218" s="101"/>
      <c r="N218" s="101"/>
    </row>
    <row r="219" spans="1:14" ht="15" customHeight="1">
      <c r="A219" s="117">
        <v>1</v>
      </c>
      <c r="B219" s="93"/>
      <c r="C219" s="136" t="s">
        <v>502</v>
      </c>
      <c r="D219" s="134" t="s">
        <v>259</v>
      </c>
      <c r="E219" s="130">
        <v>1</v>
      </c>
      <c r="F219" s="18"/>
      <c r="G219" s="9"/>
      <c r="H219" s="39"/>
      <c r="I219" s="101"/>
      <c r="J219" s="101"/>
      <c r="K219" s="151"/>
      <c r="L219" s="101"/>
      <c r="M219" s="101"/>
      <c r="N219" s="101"/>
    </row>
    <row r="220" spans="1:14" ht="15" customHeight="1">
      <c r="A220" s="117">
        <v>2</v>
      </c>
      <c r="B220" s="93"/>
      <c r="C220" s="136" t="s">
        <v>503</v>
      </c>
      <c r="D220" s="134" t="s">
        <v>259</v>
      </c>
      <c r="E220" s="130">
        <v>3</v>
      </c>
      <c r="F220" s="18"/>
      <c r="G220" s="9"/>
      <c r="H220" s="39"/>
      <c r="I220" s="101"/>
      <c r="J220" s="101"/>
      <c r="K220" s="151"/>
      <c r="L220" s="101"/>
      <c r="M220" s="101"/>
      <c r="N220" s="101"/>
    </row>
    <row r="221" spans="1:14" ht="15" customHeight="1">
      <c r="A221" s="117">
        <v>3</v>
      </c>
      <c r="B221" s="93"/>
      <c r="C221" s="136" t="s">
        <v>506</v>
      </c>
      <c r="D221" s="134" t="s">
        <v>98</v>
      </c>
      <c r="E221" s="134">
        <v>1</v>
      </c>
      <c r="F221" s="18"/>
      <c r="G221" s="9"/>
      <c r="H221" s="54"/>
      <c r="I221" s="101"/>
      <c r="J221" s="101"/>
      <c r="K221" s="151"/>
      <c r="L221" s="101"/>
      <c r="M221" s="101"/>
      <c r="N221" s="101"/>
    </row>
    <row r="222" spans="1:14" ht="15" customHeight="1">
      <c r="A222" s="116">
        <v>4</v>
      </c>
      <c r="B222" s="93"/>
      <c r="C222" s="129" t="s">
        <v>59</v>
      </c>
      <c r="D222" s="134" t="s">
        <v>133</v>
      </c>
      <c r="E222" s="134">
        <v>2.5</v>
      </c>
      <c r="F222" s="18"/>
      <c r="G222" s="9"/>
      <c r="H222" s="54"/>
      <c r="I222" s="101"/>
      <c r="J222" s="101"/>
      <c r="K222" s="151"/>
      <c r="L222" s="101"/>
      <c r="M222" s="101"/>
      <c r="N222" s="101"/>
    </row>
    <row r="223" spans="1:14" ht="15" customHeight="1">
      <c r="A223" s="116">
        <v>5</v>
      </c>
      <c r="B223" s="93"/>
      <c r="C223" s="136" t="s">
        <v>498</v>
      </c>
      <c r="D223" s="134" t="s">
        <v>133</v>
      </c>
      <c r="E223" s="134">
        <v>2.5</v>
      </c>
      <c r="F223" s="18"/>
      <c r="G223" s="9"/>
      <c r="H223" s="54"/>
      <c r="I223" s="101"/>
      <c r="J223" s="101"/>
      <c r="K223" s="151"/>
      <c r="L223" s="101"/>
      <c r="M223" s="101"/>
      <c r="N223" s="101"/>
    </row>
    <row r="224" spans="1:14" ht="15" customHeight="1">
      <c r="A224" s="117">
        <v>6</v>
      </c>
      <c r="B224" s="93"/>
      <c r="C224" s="129" t="s">
        <v>60</v>
      </c>
      <c r="D224" s="134" t="s">
        <v>133</v>
      </c>
      <c r="E224" s="134">
        <v>2</v>
      </c>
      <c r="F224" s="18"/>
      <c r="G224" s="9"/>
      <c r="H224" s="54"/>
      <c r="I224" s="101"/>
      <c r="J224" s="101"/>
      <c r="K224" s="151"/>
      <c r="L224" s="101"/>
      <c r="M224" s="101"/>
      <c r="N224" s="101"/>
    </row>
    <row r="225" spans="1:14" ht="15" customHeight="1">
      <c r="A225" s="116">
        <v>7</v>
      </c>
      <c r="B225" s="93"/>
      <c r="C225" s="129" t="s">
        <v>61</v>
      </c>
      <c r="D225" s="134" t="s">
        <v>133</v>
      </c>
      <c r="E225" s="134">
        <v>1.5</v>
      </c>
      <c r="F225" s="18"/>
      <c r="G225" s="9"/>
      <c r="H225" s="54"/>
      <c r="I225" s="101"/>
      <c r="J225" s="101"/>
      <c r="K225" s="151"/>
      <c r="L225" s="101"/>
      <c r="M225" s="101"/>
      <c r="N225" s="101"/>
    </row>
    <row r="226" spans="1:14" ht="15" customHeight="1">
      <c r="A226" s="116">
        <v>8</v>
      </c>
      <c r="B226" s="93"/>
      <c r="C226" s="136" t="s">
        <v>504</v>
      </c>
      <c r="D226" s="266" t="s">
        <v>98</v>
      </c>
      <c r="E226" s="134">
        <v>1</v>
      </c>
      <c r="F226" s="18"/>
      <c r="G226" s="9"/>
      <c r="H226" s="54"/>
      <c r="I226" s="101"/>
      <c r="J226" s="101"/>
      <c r="K226" s="151"/>
      <c r="L226" s="101"/>
      <c r="M226" s="101"/>
      <c r="N226" s="101"/>
    </row>
    <row r="227" spans="1:14" ht="15" customHeight="1">
      <c r="A227" s="116">
        <v>9</v>
      </c>
      <c r="B227" s="93"/>
      <c r="C227" s="136" t="s">
        <v>496</v>
      </c>
      <c r="D227" s="134" t="s">
        <v>259</v>
      </c>
      <c r="E227" s="134">
        <v>1</v>
      </c>
      <c r="F227" s="18"/>
      <c r="G227" s="9"/>
      <c r="H227" s="39"/>
      <c r="I227" s="101"/>
      <c r="J227" s="101"/>
      <c r="K227" s="151"/>
      <c r="L227" s="101"/>
      <c r="M227" s="101"/>
      <c r="N227" s="101"/>
    </row>
    <row r="228" spans="1:14" ht="15" customHeight="1">
      <c r="A228" s="116">
        <v>10</v>
      </c>
      <c r="B228" s="93"/>
      <c r="C228" s="136" t="s">
        <v>505</v>
      </c>
      <c r="D228" s="134" t="s">
        <v>259</v>
      </c>
      <c r="E228" s="134">
        <v>1</v>
      </c>
      <c r="F228" s="18"/>
      <c r="G228" s="9"/>
      <c r="H228" s="39"/>
      <c r="I228" s="101"/>
      <c r="J228" s="101"/>
      <c r="K228" s="151"/>
      <c r="L228" s="101"/>
      <c r="M228" s="101"/>
      <c r="N228" s="101"/>
    </row>
    <row r="229" spans="1:14" ht="15" customHeight="1">
      <c r="A229" s="116"/>
      <c r="B229" s="93"/>
      <c r="C229" s="135" t="s">
        <v>65</v>
      </c>
      <c r="D229" s="134"/>
      <c r="E229" s="134"/>
      <c r="F229" s="18"/>
      <c r="G229" s="9"/>
      <c r="H229" s="39"/>
      <c r="I229" s="101"/>
      <c r="J229" s="101"/>
      <c r="K229" s="151"/>
      <c r="L229" s="101"/>
      <c r="M229" s="101"/>
      <c r="N229" s="101"/>
    </row>
    <row r="230" spans="1:14" ht="15" customHeight="1">
      <c r="A230" s="116">
        <v>1</v>
      </c>
      <c r="B230" s="93"/>
      <c r="C230" s="118" t="s">
        <v>66</v>
      </c>
      <c r="D230" s="121" t="s">
        <v>98</v>
      </c>
      <c r="E230" s="121">
        <v>2</v>
      </c>
      <c r="F230" s="18"/>
      <c r="G230" s="9"/>
      <c r="H230" s="39"/>
      <c r="I230" s="101"/>
      <c r="J230" s="101"/>
      <c r="K230" s="151"/>
      <c r="L230" s="101"/>
      <c r="M230" s="101"/>
      <c r="N230" s="101"/>
    </row>
    <row r="231" spans="1:14" ht="15" customHeight="1">
      <c r="A231" s="117">
        <v>2</v>
      </c>
      <c r="B231" s="93"/>
      <c r="C231" s="118" t="s">
        <v>67</v>
      </c>
      <c r="D231" s="121" t="s">
        <v>98</v>
      </c>
      <c r="E231" s="121">
        <v>1</v>
      </c>
      <c r="F231" s="18"/>
      <c r="G231" s="9"/>
      <c r="H231" s="39"/>
      <c r="I231" s="101"/>
      <c r="J231" s="101"/>
      <c r="K231" s="151"/>
      <c r="L231" s="101"/>
      <c r="M231" s="101"/>
      <c r="N231" s="101"/>
    </row>
    <row r="232" spans="1:14" ht="15" customHeight="1">
      <c r="A232" s="116"/>
      <c r="B232" s="116"/>
      <c r="C232" s="141" t="s">
        <v>0</v>
      </c>
      <c r="D232" s="142"/>
      <c r="E232" s="143"/>
      <c r="F232" s="81"/>
      <c r="G232" s="26"/>
      <c r="H232" s="146"/>
      <c r="I232" s="101"/>
      <c r="J232" s="101"/>
      <c r="K232" s="101"/>
      <c r="L232" s="101"/>
      <c r="M232" s="101"/>
      <c r="N232" s="101"/>
    </row>
    <row r="233" spans="1:14" ht="15">
      <c r="A233" s="24"/>
      <c r="B233" s="25"/>
      <c r="C233" s="26" t="s">
        <v>226</v>
      </c>
      <c r="D233" s="24"/>
      <c r="E233" s="24"/>
      <c r="F233" s="24"/>
      <c r="G233" s="24"/>
      <c r="H233" s="39"/>
      <c r="J233" s="101"/>
      <c r="K233" s="101"/>
      <c r="L233" s="101"/>
      <c r="M233" s="101"/>
      <c r="N233" s="101"/>
    </row>
    <row r="234" spans="1:14" ht="15" customHeight="1">
      <c r="A234" s="77"/>
      <c r="B234" s="77"/>
      <c r="C234" s="26" t="s">
        <v>189</v>
      </c>
      <c r="D234" s="77"/>
      <c r="E234" s="77"/>
      <c r="F234" s="77"/>
      <c r="G234" s="77"/>
      <c r="H234" s="77"/>
      <c r="J234" s="101"/>
      <c r="K234" s="101"/>
      <c r="L234" s="101"/>
      <c r="M234" s="101"/>
      <c r="N234" s="101"/>
    </row>
    <row r="235" spans="1:14" ht="15" customHeight="1">
      <c r="A235" s="75">
        <v>1</v>
      </c>
      <c r="B235" s="76"/>
      <c r="C235" s="82" t="s">
        <v>190</v>
      </c>
      <c r="D235" s="75" t="s">
        <v>133</v>
      </c>
      <c r="E235" s="83">
        <v>2.8</v>
      </c>
      <c r="F235" s="78"/>
      <c r="G235" s="78"/>
      <c r="H235" s="78"/>
      <c r="J235" s="101"/>
      <c r="K235" s="101"/>
      <c r="L235" s="101"/>
      <c r="M235" s="101"/>
      <c r="N235" s="101"/>
    </row>
    <row r="236" spans="1:14" ht="15" customHeight="1">
      <c r="A236" s="75">
        <v>2</v>
      </c>
      <c r="B236" s="76"/>
      <c r="C236" s="82" t="s">
        <v>516</v>
      </c>
      <c r="D236" s="75" t="s">
        <v>133</v>
      </c>
      <c r="E236" s="83">
        <v>38.7</v>
      </c>
      <c r="F236" s="78"/>
      <c r="G236" s="78"/>
      <c r="H236" s="78"/>
      <c r="J236" s="101"/>
      <c r="K236" s="101"/>
      <c r="L236" s="101"/>
      <c r="M236" s="101"/>
      <c r="N236" s="101"/>
    </row>
    <row r="237" spans="1:14" ht="15" customHeight="1">
      <c r="A237" s="75">
        <v>3</v>
      </c>
      <c r="B237" s="76"/>
      <c r="C237" s="82" t="s">
        <v>517</v>
      </c>
      <c r="D237" s="75" t="s">
        <v>133</v>
      </c>
      <c r="E237" s="83">
        <v>22.5</v>
      </c>
      <c r="F237" s="78"/>
      <c r="G237" s="78"/>
      <c r="H237" s="78"/>
      <c r="J237" s="101"/>
      <c r="K237" s="101"/>
      <c r="L237" s="101"/>
      <c r="M237" s="101"/>
      <c r="N237" s="101"/>
    </row>
    <row r="238" spans="1:14" ht="15" customHeight="1">
      <c r="A238" s="75">
        <v>4</v>
      </c>
      <c r="B238" s="76"/>
      <c r="C238" s="82" t="s">
        <v>518</v>
      </c>
      <c r="D238" s="75" t="s">
        <v>133</v>
      </c>
      <c r="E238" s="83">
        <v>24.6</v>
      </c>
      <c r="F238" s="78"/>
      <c r="G238" s="78"/>
      <c r="H238" s="78"/>
      <c r="J238" s="101"/>
      <c r="K238" s="101"/>
      <c r="L238" s="101"/>
      <c r="M238" s="101"/>
      <c r="N238" s="101"/>
    </row>
    <row r="239" spans="1:14" ht="15" customHeight="1">
      <c r="A239" s="75">
        <v>5</v>
      </c>
      <c r="B239" s="76"/>
      <c r="C239" s="82" t="s">
        <v>513</v>
      </c>
      <c r="D239" s="75" t="s">
        <v>176</v>
      </c>
      <c r="E239" s="83">
        <v>31</v>
      </c>
      <c r="F239" s="78"/>
      <c r="G239" s="78"/>
      <c r="H239" s="78"/>
      <c r="J239" s="101"/>
      <c r="K239" s="101"/>
      <c r="L239" s="101"/>
      <c r="M239" s="101"/>
      <c r="N239" s="101"/>
    </row>
    <row r="240" spans="1:14" ht="15" customHeight="1">
      <c r="A240" s="75">
        <v>6</v>
      </c>
      <c r="B240" s="76"/>
      <c r="C240" s="82" t="s">
        <v>514</v>
      </c>
      <c r="D240" s="75" t="s">
        <v>176</v>
      </c>
      <c r="E240" s="83">
        <v>8</v>
      </c>
      <c r="F240" s="78"/>
      <c r="G240" s="78"/>
      <c r="H240" s="78"/>
      <c r="J240" s="101"/>
      <c r="K240" s="101"/>
      <c r="L240" s="101"/>
      <c r="M240" s="101"/>
      <c r="N240" s="101"/>
    </row>
    <row r="241" spans="1:14" ht="15" customHeight="1">
      <c r="A241" s="75">
        <v>7</v>
      </c>
      <c r="B241" s="76"/>
      <c r="C241" s="82" t="s">
        <v>515</v>
      </c>
      <c r="D241" s="75" t="s">
        <v>176</v>
      </c>
      <c r="E241" s="83">
        <v>8</v>
      </c>
      <c r="F241" s="78"/>
      <c r="G241" s="78"/>
      <c r="H241" s="78"/>
      <c r="J241" s="101"/>
      <c r="K241" s="101"/>
      <c r="L241" s="101"/>
      <c r="M241" s="101"/>
      <c r="N241" s="101"/>
    </row>
    <row r="242" spans="1:14" ht="15" customHeight="1">
      <c r="A242" s="75">
        <v>8</v>
      </c>
      <c r="B242" s="76"/>
      <c r="C242" s="82" t="s">
        <v>519</v>
      </c>
      <c r="D242" s="75" t="s">
        <v>176</v>
      </c>
      <c r="E242" s="83">
        <v>3</v>
      </c>
      <c r="F242" s="78"/>
      <c r="G242" s="78"/>
      <c r="H242" s="78"/>
      <c r="J242" s="101"/>
      <c r="K242" s="101"/>
      <c r="L242" s="101"/>
      <c r="M242" s="101"/>
      <c r="N242" s="101"/>
    </row>
    <row r="243" spans="1:14" ht="15" customHeight="1">
      <c r="A243" s="75">
        <v>9</v>
      </c>
      <c r="B243" s="76"/>
      <c r="C243" s="82" t="s">
        <v>520</v>
      </c>
      <c r="D243" s="75" t="s">
        <v>176</v>
      </c>
      <c r="E243" s="83">
        <v>1</v>
      </c>
      <c r="F243" s="78"/>
      <c r="G243" s="78"/>
      <c r="H243" s="78"/>
      <c r="J243" s="101"/>
      <c r="K243" s="101"/>
      <c r="L243" s="101"/>
      <c r="M243" s="101"/>
      <c r="N243" s="101"/>
    </row>
    <row r="244" spans="1:14" ht="15" customHeight="1">
      <c r="A244" s="75">
        <v>10</v>
      </c>
      <c r="B244" s="76"/>
      <c r="C244" s="82" t="s">
        <v>521</v>
      </c>
      <c r="D244" s="75" t="s">
        <v>176</v>
      </c>
      <c r="E244" s="83">
        <v>1</v>
      </c>
      <c r="F244" s="78"/>
      <c r="G244" s="78"/>
      <c r="H244" s="78"/>
      <c r="J244" s="101"/>
      <c r="K244" s="101"/>
      <c r="L244" s="101"/>
      <c r="M244" s="101"/>
      <c r="N244" s="101"/>
    </row>
    <row r="245" spans="1:14" ht="15" customHeight="1">
      <c r="A245" s="75">
        <v>11</v>
      </c>
      <c r="B245" s="76"/>
      <c r="C245" s="82" t="s">
        <v>522</v>
      </c>
      <c r="D245" s="75" t="s">
        <v>176</v>
      </c>
      <c r="E245" s="83">
        <v>1</v>
      </c>
      <c r="F245" s="78"/>
      <c r="G245" s="78"/>
      <c r="H245" s="78"/>
      <c r="J245" s="101"/>
      <c r="K245" s="101"/>
      <c r="L245" s="101"/>
      <c r="M245" s="101"/>
      <c r="N245" s="101"/>
    </row>
    <row r="246" spans="1:14" ht="15" customHeight="1">
      <c r="A246" s="75">
        <v>12</v>
      </c>
      <c r="B246" s="76"/>
      <c r="C246" s="82" t="s">
        <v>523</v>
      </c>
      <c r="D246" s="75" t="s">
        <v>176</v>
      </c>
      <c r="E246" s="83">
        <v>1</v>
      </c>
      <c r="F246" s="78"/>
      <c r="G246" s="78"/>
      <c r="H246" s="78"/>
      <c r="J246" s="101"/>
      <c r="K246" s="101"/>
      <c r="L246" s="101"/>
      <c r="M246" s="101"/>
      <c r="N246" s="101"/>
    </row>
    <row r="247" spans="1:14" ht="15" customHeight="1">
      <c r="A247" s="75">
        <v>13</v>
      </c>
      <c r="B247" s="76"/>
      <c r="C247" s="82" t="s">
        <v>524</v>
      </c>
      <c r="D247" s="75" t="s">
        <v>176</v>
      </c>
      <c r="E247" s="83">
        <v>1</v>
      </c>
      <c r="F247" s="78"/>
      <c r="G247" s="78"/>
      <c r="H247" s="78"/>
      <c r="J247" s="101"/>
      <c r="K247" s="101"/>
      <c r="L247" s="101"/>
      <c r="M247" s="101"/>
      <c r="N247" s="101"/>
    </row>
    <row r="248" spans="1:14" ht="15" customHeight="1">
      <c r="A248" s="75">
        <v>14</v>
      </c>
      <c r="B248" s="76"/>
      <c r="C248" s="82" t="s">
        <v>525</v>
      </c>
      <c r="D248" s="75" t="s">
        <v>176</v>
      </c>
      <c r="E248" s="83">
        <v>3</v>
      </c>
      <c r="F248" s="78"/>
      <c r="G248" s="78"/>
      <c r="H248" s="78"/>
      <c r="J248" s="101"/>
      <c r="K248" s="101"/>
      <c r="L248" s="101"/>
      <c r="M248" s="101"/>
      <c r="N248" s="101"/>
    </row>
    <row r="249" spans="1:14" ht="15" customHeight="1">
      <c r="A249" s="75">
        <v>15</v>
      </c>
      <c r="B249" s="76"/>
      <c r="C249" s="82" t="s">
        <v>191</v>
      </c>
      <c r="D249" s="75" t="s">
        <v>178</v>
      </c>
      <c r="E249" s="83">
        <v>7</v>
      </c>
      <c r="F249" s="78"/>
      <c r="G249" s="78"/>
      <c r="H249" s="78"/>
      <c r="J249" s="101"/>
      <c r="K249" s="101"/>
      <c r="L249" s="101"/>
      <c r="M249" s="101"/>
      <c r="N249" s="101"/>
    </row>
    <row r="250" spans="1:14" ht="15" customHeight="1">
      <c r="A250" s="75">
        <v>16</v>
      </c>
      <c r="B250" s="76"/>
      <c r="C250" s="258" t="s">
        <v>526</v>
      </c>
      <c r="D250" s="75" t="s">
        <v>178</v>
      </c>
      <c r="E250" s="83">
        <v>6</v>
      </c>
      <c r="F250" s="78"/>
      <c r="G250" s="78"/>
      <c r="H250" s="78"/>
      <c r="J250" s="101"/>
      <c r="K250" s="101"/>
      <c r="L250" s="101"/>
      <c r="M250" s="101"/>
      <c r="N250" s="101"/>
    </row>
    <row r="251" spans="1:14" ht="15" customHeight="1">
      <c r="A251" s="75">
        <v>17</v>
      </c>
      <c r="B251" s="76"/>
      <c r="C251" s="82" t="s">
        <v>527</v>
      </c>
      <c r="D251" s="75" t="s">
        <v>133</v>
      </c>
      <c r="E251" s="83">
        <v>36.7</v>
      </c>
      <c r="F251" s="78"/>
      <c r="G251" s="78"/>
      <c r="H251" s="78"/>
      <c r="J251" s="101"/>
      <c r="K251" s="101"/>
      <c r="L251" s="101"/>
      <c r="M251" s="101"/>
      <c r="N251" s="101"/>
    </row>
    <row r="252" spans="1:14" ht="15" customHeight="1">
      <c r="A252" s="75">
        <v>18</v>
      </c>
      <c r="B252" s="76"/>
      <c r="C252" s="82" t="s">
        <v>528</v>
      </c>
      <c r="D252" s="75" t="s">
        <v>133</v>
      </c>
      <c r="E252" s="83">
        <v>20.5</v>
      </c>
      <c r="F252" s="78"/>
      <c r="G252" s="78"/>
      <c r="H252" s="78"/>
      <c r="J252" s="101"/>
      <c r="K252" s="101"/>
      <c r="L252" s="101"/>
      <c r="M252" s="101"/>
      <c r="N252" s="101"/>
    </row>
    <row r="253" spans="1:14" ht="15" customHeight="1">
      <c r="A253" s="75">
        <v>19</v>
      </c>
      <c r="B253" s="76"/>
      <c r="C253" s="82" t="s">
        <v>529</v>
      </c>
      <c r="D253" s="75" t="s">
        <v>133</v>
      </c>
      <c r="E253" s="83">
        <v>36.7</v>
      </c>
      <c r="F253" s="78"/>
      <c r="G253" s="78"/>
      <c r="H253" s="78"/>
      <c r="J253" s="101"/>
      <c r="K253" s="101"/>
      <c r="L253" s="101"/>
      <c r="M253" s="101"/>
      <c r="N253" s="101"/>
    </row>
    <row r="254" spans="1:14" ht="15" customHeight="1">
      <c r="A254" s="116">
        <v>20</v>
      </c>
      <c r="B254" s="93"/>
      <c r="C254" s="136" t="s">
        <v>530</v>
      </c>
      <c r="D254" s="134" t="s">
        <v>259</v>
      </c>
      <c r="E254" s="134">
        <v>1</v>
      </c>
      <c r="F254" s="18"/>
      <c r="G254" s="9"/>
      <c r="H254" s="39"/>
      <c r="I254" s="101"/>
      <c r="J254" s="101"/>
      <c r="K254" s="151"/>
      <c r="L254" s="101"/>
      <c r="M254" s="101"/>
      <c r="N254" s="101"/>
    </row>
    <row r="255" spans="1:14" ht="15" customHeight="1">
      <c r="A255" s="75">
        <v>21</v>
      </c>
      <c r="B255" s="76"/>
      <c r="C255" s="82" t="s">
        <v>531</v>
      </c>
      <c r="D255" s="75" t="s">
        <v>133</v>
      </c>
      <c r="E255" s="83">
        <v>118.6</v>
      </c>
      <c r="F255" s="78"/>
      <c r="G255" s="78"/>
      <c r="H255" s="78"/>
      <c r="J255" s="101"/>
      <c r="K255" s="101"/>
      <c r="L255" s="101"/>
      <c r="M255" s="101"/>
      <c r="N255" s="101"/>
    </row>
    <row r="256" spans="1:14" ht="15" customHeight="1">
      <c r="A256" s="75"/>
      <c r="B256" s="76"/>
      <c r="C256" s="26" t="s">
        <v>532</v>
      </c>
      <c r="D256" s="75"/>
      <c r="E256" s="83"/>
      <c r="F256" s="78"/>
      <c r="G256" s="78"/>
      <c r="H256" s="78"/>
      <c r="J256" s="101"/>
      <c r="K256" s="101"/>
      <c r="L256" s="101"/>
      <c r="M256" s="101"/>
      <c r="N256" s="101"/>
    </row>
    <row r="257" spans="1:14" s="257" customFormat="1" ht="21.75" customHeight="1">
      <c r="A257" s="270">
        <v>1</v>
      </c>
      <c r="B257" s="76"/>
      <c r="C257" s="271" t="s">
        <v>534</v>
      </c>
      <c r="D257" s="270" t="s">
        <v>133</v>
      </c>
      <c r="E257" s="272">
        <v>31</v>
      </c>
      <c r="F257" s="78"/>
      <c r="G257" s="78"/>
      <c r="H257" s="78"/>
      <c r="J257" s="278"/>
      <c r="K257" s="278"/>
      <c r="L257" s="278"/>
      <c r="M257" s="278"/>
      <c r="N257" s="278"/>
    </row>
    <row r="258" spans="1:14" s="257" customFormat="1" ht="22.5" customHeight="1">
      <c r="A258" s="270">
        <v>2</v>
      </c>
      <c r="B258" s="76"/>
      <c r="C258" s="271" t="s">
        <v>535</v>
      </c>
      <c r="D258" s="270" t="s">
        <v>164</v>
      </c>
      <c r="E258" s="272">
        <v>4</v>
      </c>
      <c r="F258" s="78"/>
      <c r="G258" s="78"/>
      <c r="H258" s="78"/>
      <c r="J258" s="278"/>
      <c r="K258" s="278"/>
      <c r="L258" s="278"/>
      <c r="M258" s="278"/>
      <c r="N258" s="278"/>
    </row>
    <row r="259" spans="1:14" s="257" customFormat="1" ht="22.5" customHeight="1">
      <c r="A259" s="270">
        <v>3</v>
      </c>
      <c r="B259" s="76"/>
      <c r="C259" s="271" t="s">
        <v>537</v>
      </c>
      <c r="D259" s="270" t="s">
        <v>164</v>
      </c>
      <c r="E259" s="272">
        <v>1</v>
      </c>
      <c r="F259" s="78"/>
      <c r="G259" s="78"/>
      <c r="H259" s="78"/>
      <c r="J259" s="278"/>
      <c r="K259" s="278"/>
      <c r="L259" s="278"/>
      <c r="M259" s="278"/>
      <c r="N259" s="278"/>
    </row>
    <row r="260" spans="1:78" s="257" customFormat="1" ht="15.75" customHeight="1">
      <c r="A260" s="270">
        <v>4</v>
      </c>
      <c r="B260" s="76"/>
      <c r="C260" s="271" t="s">
        <v>536</v>
      </c>
      <c r="D260" s="270" t="s">
        <v>176</v>
      </c>
      <c r="E260" s="272">
        <v>3</v>
      </c>
      <c r="F260" s="78"/>
      <c r="G260" s="78"/>
      <c r="H260" s="279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8"/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/>
      <c r="AM260" s="278"/>
      <c r="AN260" s="278"/>
      <c r="AO260" s="278"/>
      <c r="AP260" s="278"/>
      <c r="AQ260" s="278"/>
      <c r="AR260" s="278"/>
      <c r="AS260" s="278"/>
      <c r="AT260" s="278"/>
      <c r="AU260" s="278"/>
      <c r="AV260" s="278"/>
      <c r="AW260" s="278"/>
      <c r="AX260" s="278"/>
      <c r="AY260" s="278"/>
      <c r="AZ260" s="278"/>
      <c r="BA260" s="278"/>
      <c r="BB260" s="278"/>
      <c r="BC260" s="278"/>
      <c r="BD260" s="278"/>
      <c r="BE260" s="278"/>
      <c r="BF260" s="278"/>
      <c r="BG260" s="278"/>
      <c r="BH260" s="278"/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</row>
    <row r="261" spans="1:79" s="274" customFormat="1" ht="47.25" customHeight="1">
      <c r="A261" s="4">
        <v>5</v>
      </c>
      <c r="B261" s="4"/>
      <c r="C261" s="72" t="s">
        <v>533</v>
      </c>
      <c r="D261" s="273" t="s">
        <v>96</v>
      </c>
      <c r="E261" s="273">
        <v>2</v>
      </c>
      <c r="F261" s="78"/>
      <c r="G261" s="78"/>
      <c r="H261" s="279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/>
      <c r="AP261" s="278"/>
      <c r="AQ261" s="278"/>
      <c r="AR261" s="278"/>
      <c r="AS261" s="278"/>
      <c r="AT261" s="278"/>
      <c r="AU261" s="278"/>
      <c r="AV261" s="278"/>
      <c r="AW261" s="278"/>
      <c r="AX261" s="278"/>
      <c r="AY261" s="278"/>
      <c r="AZ261" s="278"/>
      <c r="BA261" s="278"/>
      <c r="BB261" s="278"/>
      <c r="BC261" s="278"/>
      <c r="BD261" s="278"/>
      <c r="BE261" s="278"/>
      <c r="BF261" s="278"/>
      <c r="BG261" s="278"/>
      <c r="BH261" s="278"/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7"/>
    </row>
    <row r="262" spans="1:78" s="257" customFormat="1" ht="21.75" customHeight="1">
      <c r="A262" s="270">
        <v>6</v>
      </c>
      <c r="B262" s="76"/>
      <c r="C262" s="72" t="s">
        <v>538</v>
      </c>
      <c r="D262" s="270" t="s">
        <v>133</v>
      </c>
      <c r="E262" s="272">
        <v>31</v>
      </c>
      <c r="F262" s="78"/>
      <c r="G262" s="78"/>
      <c r="H262" s="279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  <c r="AR262" s="278"/>
      <c r="AS262" s="278"/>
      <c r="AT262" s="278"/>
      <c r="AU262" s="278"/>
      <c r="AV262" s="278"/>
      <c r="AW262" s="278"/>
      <c r="AX262" s="278"/>
      <c r="AY262" s="278"/>
      <c r="AZ262" s="278"/>
      <c r="BA262" s="278"/>
      <c r="BB262" s="278"/>
      <c r="BC262" s="278"/>
      <c r="BD262" s="278"/>
      <c r="BE262" s="278"/>
      <c r="BF262" s="278"/>
      <c r="BG262" s="278"/>
      <c r="BH262" s="278"/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</row>
    <row r="263" spans="1:14" s="257" customFormat="1" ht="15.75" customHeight="1">
      <c r="A263" s="270">
        <v>7</v>
      </c>
      <c r="B263" s="76"/>
      <c r="C263" s="271" t="s">
        <v>536</v>
      </c>
      <c r="D263" s="270" t="s">
        <v>176</v>
      </c>
      <c r="E263" s="272">
        <v>3</v>
      </c>
      <c r="F263" s="78"/>
      <c r="G263" s="78"/>
      <c r="H263" s="78"/>
      <c r="J263" s="278"/>
      <c r="K263" s="278"/>
      <c r="L263" s="278"/>
      <c r="M263" s="278"/>
      <c r="N263" s="278"/>
    </row>
    <row r="264" spans="1:14" s="257" customFormat="1" ht="21.75" customHeight="1">
      <c r="A264" s="270">
        <v>8</v>
      </c>
      <c r="B264" s="76"/>
      <c r="C264" s="271" t="s">
        <v>539</v>
      </c>
      <c r="D264" s="270" t="s">
        <v>540</v>
      </c>
      <c r="E264" s="272">
        <v>2.9</v>
      </c>
      <c r="F264" s="78"/>
      <c r="G264" s="78"/>
      <c r="H264" s="78"/>
      <c r="J264" s="278"/>
      <c r="K264" s="278"/>
      <c r="L264" s="278"/>
      <c r="M264" s="278"/>
      <c r="N264" s="278"/>
    </row>
    <row r="265" spans="1:14" ht="15" customHeight="1">
      <c r="A265" s="76"/>
      <c r="B265" s="77"/>
      <c r="C265" s="80" t="s">
        <v>86</v>
      </c>
      <c r="D265" s="77"/>
      <c r="E265" s="77"/>
      <c r="F265" s="77"/>
      <c r="G265" s="81"/>
      <c r="H265" s="81"/>
      <c r="J265" s="101"/>
      <c r="K265" s="101"/>
      <c r="L265" s="101"/>
      <c r="M265" s="101"/>
      <c r="N265" s="101"/>
    </row>
    <row r="266" spans="1:14" ht="15">
      <c r="A266" s="24"/>
      <c r="B266" s="25"/>
      <c r="C266" s="26" t="s">
        <v>225</v>
      </c>
      <c r="D266" s="24"/>
      <c r="E266" s="24"/>
      <c r="F266" s="24"/>
      <c r="G266" s="24"/>
      <c r="H266" s="39"/>
      <c r="J266" s="101"/>
      <c r="K266" s="101"/>
      <c r="L266" s="101"/>
      <c r="M266" s="101"/>
      <c r="N266" s="101"/>
    </row>
    <row r="267" spans="1:14" ht="20.25" customHeight="1">
      <c r="A267" s="77"/>
      <c r="B267" s="77"/>
      <c r="C267" s="26" t="s">
        <v>172</v>
      </c>
      <c r="D267" s="77"/>
      <c r="E267" s="77"/>
      <c r="F267" s="77"/>
      <c r="G267" s="77"/>
      <c r="H267" s="77"/>
      <c r="J267" s="101"/>
      <c r="K267" s="101"/>
      <c r="L267" s="101"/>
      <c r="M267" s="101"/>
      <c r="N267" s="101"/>
    </row>
    <row r="268" spans="1:14" ht="15" customHeight="1">
      <c r="A268" s="76">
        <v>1</v>
      </c>
      <c r="B268" s="76"/>
      <c r="C268" s="82" t="s">
        <v>173</v>
      </c>
      <c r="D268" s="75" t="s">
        <v>133</v>
      </c>
      <c r="E268" s="83">
        <v>29.8</v>
      </c>
      <c r="F268" s="78"/>
      <c r="G268" s="78"/>
      <c r="H268" s="78"/>
      <c r="J268" s="101"/>
      <c r="K268" s="101"/>
      <c r="L268" s="101"/>
      <c r="M268" s="101"/>
      <c r="N268" s="101"/>
    </row>
    <row r="269" spans="1:14" ht="15" customHeight="1">
      <c r="A269" s="76">
        <v>2</v>
      </c>
      <c r="B269" s="76"/>
      <c r="C269" s="82" t="s">
        <v>174</v>
      </c>
      <c r="D269" s="75" t="s">
        <v>133</v>
      </c>
      <c r="E269" s="83">
        <v>26.9</v>
      </c>
      <c r="F269" s="78"/>
      <c r="G269" s="78"/>
      <c r="H269" s="78"/>
      <c r="J269" s="101"/>
      <c r="K269" s="101"/>
      <c r="L269" s="101"/>
      <c r="M269" s="101"/>
      <c r="N269" s="101"/>
    </row>
    <row r="270" spans="1:14" ht="15" customHeight="1">
      <c r="A270" s="76">
        <v>3</v>
      </c>
      <c r="B270" s="76"/>
      <c r="C270" s="82" t="s">
        <v>175</v>
      </c>
      <c r="D270" s="75" t="s">
        <v>176</v>
      </c>
      <c r="E270" s="83">
        <v>1</v>
      </c>
      <c r="F270" s="78"/>
      <c r="G270" s="78"/>
      <c r="H270" s="78"/>
      <c r="J270" s="101"/>
      <c r="K270" s="101"/>
      <c r="L270" s="101"/>
      <c r="M270" s="101"/>
      <c r="N270" s="101"/>
    </row>
    <row r="271" spans="1:14" ht="15" customHeight="1">
      <c r="A271" s="76">
        <v>4</v>
      </c>
      <c r="B271" s="76"/>
      <c r="C271" s="82" t="s">
        <v>177</v>
      </c>
      <c r="D271" s="75" t="s">
        <v>176</v>
      </c>
      <c r="E271" s="83">
        <v>2</v>
      </c>
      <c r="F271" s="78"/>
      <c r="G271" s="78"/>
      <c r="H271" s="78"/>
      <c r="J271" s="101"/>
      <c r="K271" s="101"/>
      <c r="L271" s="101"/>
      <c r="M271" s="101"/>
      <c r="N271" s="101"/>
    </row>
    <row r="272" spans="1:14" ht="15" customHeight="1">
      <c r="A272" s="76">
        <v>5</v>
      </c>
      <c r="B272" s="76"/>
      <c r="C272" s="82" t="s">
        <v>572</v>
      </c>
      <c r="D272" s="75" t="s">
        <v>176</v>
      </c>
      <c r="E272" s="83">
        <v>3</v>
      </c>
      <c r="F272" s="78"/>
      <c r="G272" s="78"/>
      <c r="H272" s="78"/>
      <c r="J272" s="101"/>
      <c r="K272" s="101"/>
      <c r="L272" s="101"/>
      <c r="M272" s="101"/>
      <c r="N272" s="101"/>
    </row>
    <row r="273" spans="1:14" ht="15" customHeight="1">
      <c r="A273" s="76">
        <v>6</v>
      </c>
      <c r="B273" s="76"/>
      <c r="C273" s="82" t="s">
        <v>573</v>
      </c>
      <c r="D273" s="75" t="s">
        <v>176</v>
      </c>
      <c r="E273" s="83">
        <v>6</v>
      </c>
      <c r="F273" s="78"/>
      <c r="G273" s="78"/>
      <c r="H273" s="78"/>
      <c r="J273" s="101"/>
      <c r="K273" s="101"/>
      <c r="L273" s="101"/>
      <c r="M273" s="101"/>
      <c r="N273" s="101"/>
    </row>
    <row r="274" spans="1:14" ht="15" customHeight="1">
      <c r="A274" s="76">
        <v>7</v>
      </c>
      <c r="B274" s="76"/>
      <c r="C274" s="85" t="s">
        <v>179</v>
      </c>
      <c r="D274" s="75" t="s">
        <v>176</v>
      </c>
      <c r="E274" s="83">
        <v>1</v>
      </c>
      <c r="F274" s="78"/>
      <c r="G274" s="78"/>
      <c r="H274" s="78"/>
      <c r="J274" s="101"/>
      <c r="K274" s="101"/>
      <c r="L274" s="101"/>
      <c r="M274" s="101"/>
      <c r="N274" s="101"/>
    </row>
    <row r="275" spans="1:14" ht="15" customHeight="1">
      <c r="A275" s="76">
        <v>8</v>
      </c>
      <c r="B275" s="76"/>
      <c r="C275" s="82" t="s">
        <v>180</v>
      </c>
      <c r="D275" s="75" t="s">
        <v>176</v>
      </c>
      <c r="E275" s="83">
        <v>12</v>
      </c>
      <c r="F275" s="78"/>
      <c r="G275" s="78"/>
      <c r="H275" s="78"/>
      <c r="J275" s="101"/>
      <c r="K275" s="101"/>
      <c r="L275" s="101"/>
      <c r="M275" s="101"/>
      <c r="N275" s="101"/>
    </row>
    <row r="276" spans="1:14" ht="15" customHeight="1">
      <c r="A276" s="76">
        <v>9</v>
      </c>
      <c r="B276" s="76"/>
      <c r="C276" s="82" t="s">
        <v>181</v>
      </c>
      <c r="D276" s="75" t="s">
        <v>176</v>
      </c>
      <c r="E276" s="83">
        <v>4</v>
      </c>
      <c r="F276" s="78"/>
      <c r="G276" s="78"/>
      <c r="H276" s="78"/>
      <c r="J276" s="101"/>
      <c r="K276" s="101"/>
      <c r="L276" s="101"/>
      <c r="M276" s="101"/>
      <c r="N276" s="101"/>
    </row>
    <row r="277" spans="1:14" ht="15" customHeight="1">
      <c r="A277" s="76">
        <v>10</v>
      </c>
      <c r="B277" s="76"/>
      <c r="C277" s="82" t="s">
        <v>182</v>
      </c>
      <c r="D277" s="75" t="s">
        <v>176</v>
      </c>
      <c r="E277" s="83">
        <v>8</v>
      </c>
      <c r="F277" s="78"/>
      <c r="G277" s="78"/>
      <c r="H277" s="78"/>
      <c r="J277" s="101"/>
      <c r="K277" s="101"/>
      <c r="L277" s="101"/>
      <c r="M277" s="101"/>
      <c r="N277" s="101"/>
    </row>
    <row r="278" spans="1:14" ht="15" customHeight="1">
      <c r="A278" s="76">
        <v>11</v>
      </c>
      <c r="B278" s="76"/>
      <c r="C278" s="82" t="s">
        <v>183</v>
      </c>
      <c r="D278" s="75" t="s">
        <v>176</v>
      </c>
      <c r="E278" s="83">
        <v>6</v>
      </c>
      <c r="F278" s="78"/>
      <c r="G278" s="78"/>
      <c r="H278" s="78"/>
      <c r="J278" s="101"/>
      <c r="K278" s="101"/>
      <c r="L278" s="101"/>
      <c r="M278" s="101"/>
      <c r="N278" s="101"/>
    </row>
    <row r="279" spans="1:14" ht="15" customHeight="1">
      <c r="A279" s="76">
        <v>12</v>
      </c>
      <c r="B279" s="76"/>
      <c r="C279" s="82" t="s">
        <v>184</v>
      </c>
      <c r="D279" s="75" t="s">
        <v>176</v>
      </c>
      <c r="E279" s="83">
        <v>28</v>
      </c>
      <c r="F279" s="78"/>
      <c r="G279" s="78"/>
      <c r="H279" s="78"/>
      <c r="J279" s="101"/>
      <c r="K279" s="101"/>
      <c r="L279" s="101"/>
      <c r="M279" s="101"/>
      <c r="N279" s="101"/>
    </row>
    <row r="280" spans="1:14" ht="15" customHeight="1">
      <c r="A280" s="76">
        <v>13</v>
      </c>
      <c r="B280" s="76"/>
      <c r="C280" s="82" t="s">
        <v>11</v>
      </c>
      <c r="D280" s="75" t="s">
        <v>176</v>
      </c>
      <c r="E280" s="83">
        <v>7</v>
      </c>
      <c r="F280" s="78"/>
      <c r="G280" s="78"/>
      <c r="H280" s="78"/>
      <c r="J280" s="101"/>
      <c r="K280" s="101"/>
      <c r="L280" s="101"/>
      <c r="M280" s="101"/>
      <c r="N280" s="101"/>
    </row>
    <row r="281" spans="1:14" ht="15" customHeight="1">
      <c r="A281" s="76">
        <v>14</v>
      </c>
      <c r="B281" s="76"/>
      <c r="C281" s="82" t="s">
        <v>12</v>
      </c>
      <c r="D281" s="75" t="s">
        <v>176</v>
      </c>
      <c r="E281" s="83">
        <v>24</v>
      </c>
      <c r="F281" s="78"/>
      <c r="G281" s="78"/>
      <c r="H281" s="78"/>
      <c r="J281" s="101"/>
      <c r="K281" s="101"/>
      <c r="L281" s="101"/>
      <c r="M281" s="101"/>
      <c r="N281" s="101"/>
    </row>
    <row r="282" spans="1:14" ht="15" customHeight="1">
      <c r="A282" s="76">
        <v>15</v>
      </c>
      <c r="B282" s="76"/>
      <c r="C282" s="82" t="s">
        <v>185</v>
      </c>
      <c r="D282" s="75" t="s">
        <v>176</v>
      </c>
      <c r="E282" s="83">
        <v>8</v>
      </c>
      <c r="F282" s="78"/>
      <c r="G282" s="78"/>
      <c r="H282" s="78"/>
      <c r="J282" s="101"/>
      <c r="K282" s="101"/>
      <c r="L282" s="101"/>
      <c r="M282" s="101"/>
      <c r="N282" s="101"/>
    </row>
    <row r="283" spans="1:14" ht="15" customHeight="1">
      <c r="A283" s="76">
        <v>16</v>
      </c>
      <c r="B283" s="79"/>
      <c r="C283" s="85" t="s">
        <v>186</v>
      </c>
      <c r="D283" s="86" t="s">
        <v>176</v>
      </c>
      <c r="E283" s="83">
        <v>4</v>
      </c>
      <c r="F283" s="78"/>
      <c r="G283" s="78"/>
      <c r="H283" s="78"/>
      <c r="J283" s="101"/>
      <c r="K283" s="101"/>
      <c r="L283" s="101"/>
      <c r="M283" s="101"/>
      <c r="N283" s="101"/>
    </row>
    <row r="284" spans="1:14" ht="15" customHeight="1">
      <c r="A284" s="76">
        <v>17</v>
      </c>
      <c r="B284" s="79"/>
      <c r="C284" s="82" t="s">
        <v>187</v>
      </c>
      <c r="D284" s="75" t="s">
        <v>176</v>
      </c>
      <c r="E284" s="83">
        <v>2</v>
      </c>
      <c r="F284" s="78"/>
      <c r="G284" s="78"/>
      <c r="H284" s="78"/>
      <c r="J284" s="101"/>
      <c r="K284" s="101"/>
      <c r="L284" s="101"/>
      <c r="M284" s="101"/>
      <c r="N284" s="101"/>
    </row>
    <row r="285" spans="1:14" ht="29.25" customHeight="1">
      <c r="A285" s="76">
        <v>18</v>
      </c>
      <c r="B285" s="79"/>
      <c r="C285" s="82" t="s">
        <v>188</v>
      </c>
      <c r="D285" s="75" t="s">
        <v>178</v>
      </c>
      <c r="E285" s="83">
        <v>4</v>
      </c>
      <c r="F285" s="78"/>
      <c r="G285" s="78"/>
      <c r="H285" s="78"/>
      <c r="J285" s="101"/>
      <c r="K285" s="101"/>
      <c r="L285" s="101"/>
      <c r="M285" s="101"/>
      <c r="N285" s="101"/>
    </row>
    <row r="286" spans="1:14" ht="42" customHeight="1">
      <c r="A286" s="76">
        <v>19</v>
      </c>
      <c r="B286" s="79"/>
      <c r="C286" s="258" t="s">
        <v>441</v>
      </c>
      <c r="D286" s="75" t="s">
        <v>178</v>
      </c>
      <c r="E286" s="83">
        <v>1</v>
      </c>
      <c r="F286" s="78"/>
      <c r="G286" s="78"/>
      <c r="H286" s="78"/>
      <c r="J286" s="101"/>
      <c r="K286" s="101"/>
      <c r="L286" s="101"/>
      <c r="M286" s="101"/>
      <c r="N286" s="101"/>
    </row>
    <row r="287" spans="1:14" ht="15" customHeight="1">
      <c r="A287" s="76">
        <v>20</v>
      </c>
      <c r="B287" s="79"/>
      <c r="C287" s="82" t="s">
        <v>293</v>
      </c>
      <c r="D287" s="75" t="s">
        <v>178</v>
      </c>
      <c r="E287" s="83">
        <v>7</v>
      </c>
      <c r="F287" s="78"/>
      <c r="G287" s="78"/>
      <c r="H287" s="78"/>
      <c r="J287" s="101"/>
      <c r="K287" s="101"/>
      <c r="L287" s="101"/>
      <c r="M287" s="101"/>
      <c r="N287" s="101"/>
    </row>
    <row r="288" spans="1:14" ht="15" customHeight="1">
      <c r="A288" s="76"/>
      <c r="B288" s="77"/>
      <c r="C288" s="80" t="s">
        <v>86</v>
      </c>
      <c r="D288" s="77"/>
      <c r="E288" s="77"/>
      <c r="F288" s="77"/>
      <c r="G288" s="81"/>
      <c r="H288" s="81"/>
      <c r="J288" s="101"/>
      <c r="K288" s="101"/>
      <c r="L288" s="101"/>
      <c r="M288" s="101"/>
      <c r="N288" s="101"/>
    </row>
    <row r="289" spans="1:14" ht="15.75">
      <c r="A289" s="9"/>
      <c r="B289" s="9"/>
      <c r="C289" s="89" t="s">
        <v>268</v>
      </c>
      <c r="D289" s="9"/>
      <c r="E289" s="9"/>
      <c r="F289" s="9"/>
      <c r="G289" s="9"/>
      <c r="H289" s="39"/>
      <c r="J289" s="101"/>
      <c r="K289" s="101"/>
      <c r="L289" s="101"/>
      <c r="M289" s="101"/>
      <c r="N289" s="101"/>
    </row>
    <row r="290" spans="1:14" ht="15.75">
      <c r="A290" s="9"/>
      <c r="B290" s="9"/>
      <c r="C290" s="89" t="s">
        <v>269</v>
      </c>
      <c r="D290" s="9"/>
      <c r="E290" s="9"/>
      <c r="F290" s="9"/>
      <c r="G290" s="9"/>
      <c r="H290" s="39"/>
      <c r="J290" s="101"/>
      <c r="K290" s="101"/>
      <c r="L290" s="101"/>
      <c r="M290" s="101"/>
      <c r="N290" s="101"/>
    </row>
    <row r="291" spans="1:14" ht="14.25">
      <c r="A291" s="9">
        <v>1</v>
      </c>
      <c r="B291" s="9"/>
      <c r="C291" s="9" t="s">
        <v>251</v>
      </c>
      <c r="D291" s="9" t="s">
        <v>98</v>
      </c>
      <c r="E291" s="4">
        <v>1</v>
      </c>
      <c r="F291" s="149"/>
      <c r="G291" s="4"/>
      <c r="H291" s="150"/>
      <c r="J291" s="101"/>
      <c r="K291" s="101"/>
      <c r="L291" s="101"/>
      <c r="M291" s="101"/>
      <c r="N291" s="101"/>
    </row>
    <row r="292" spans="1:14" ht="14.25">
      <c r="A292" s="39">
        <v>2</v>
      </c>
      <c r="B292" s="39"/>
      <c r="C292" s="39" t="s">
        <v>252</v>
      </c>
      <c r="D292" s="39" t="s">
        <v>98</v>
      </c>
      <c r="E292" s="43">
        <v>2</v>
      </c>
      <c r="F292" s="149"/>
      <c r="G292" s="4"/>
      <c r="H292" s="150"/>
      <c r="J292" s="101"/>
      <c r="K292" s="101"/>
      <c r="L292" s="101"/>
      <c r="M292" s="101"/>
      <c r="N292" s="101"/>
    </row>
    <row r="293" spans="1:14" ht="14.25">
      <c r="A293" s="39">
        <v>3</v>
      </c>
      <c r="B293" s="39"/>
      <c r="C293" s="39" t="s">
        <v>373</v>
      </c>
      <c r="D293" s="39" t="s">
        <v>98</v>
      </c>
      <c r="E293" s="43">
        <v>14</v>
      </c>
      <c r="F293" s="149"/>
      <c r="G293" s="4"/>
      <c r="H293" s="150"/>
      <c r="J293" s="101"/>
      <c r="K293" s="101"/>
      <c r="L293" s="101"/>
      <c r="M293" s="101"/>
      <c r="N293" s="101"/>
    </row>
    <row r="294" spans="1:14" ht="14.25">
      <c r="A294" s="39">
        <v>4</v>
      </c>
      <c r="B294" s="39"/>
      <c r="C294" s="39" t="s">
        <v>253</v>
      </c>
      <c r="D294" s="39" t="s">
        <v>98</v>
      </c>
      <c r="E294" s="43">
        <v>4</v>
      </c>
      <c r="F294" s="149"/>
      <c r="G294" s="4"/>
      <c r="H294" s="150"/>
      <c r="J294" s="101"/>
      <c r="K294" s="101"/>
      <c r="L294" s="101"/>
      <c r="M294" s="101"/>
      <c r="N294" s="101"/>
    </row>
    <row r="295" spans="1:14" ht="14.25">
      <c r="A295" s="39">
        <v>5</v>
      </c>
      <c r="B295" s="39"/>
      <c r="C295" s="39" t="s">
        <v>374</v>
      </c>
      <c r="D295" s="39" t="s">
        <v>98</v>
      </c>
      <c r="E295" s="43">
        <v>1</v>
      </c>
      <c r="F295" s="149"/>
      <c r="G295" s="4"/>
      <c r="H295" s="150"/>
      <c r="J295" s="101"/>
      <c r="K295" s="101"/>
      <c r="L295" s="101"/>
      <c r="M295" s="101"/>
      <c r="N295" s="101"/>
    </row>
    <row r="296" spans="1:14" ht="14.25">
      <c r="A296" s="39">
        <v>6</v>
      </c>
      <c r="B296" s="39"/>
      <c r="C296" s="39" t="s">
        <v>380</v>
      </c>
      <c r="D296" s="39" t="s">
        <v>98</v>
      </c>
      <c r="E296" s="43">
        <v>2</v>
      </c>
      <c r="F296" s="149"/>
      <c r="G296" s="4"/>
      <c r="H296" s="150"/>
      <c r="J296" s="101"/>
      <c r="K296" s="101"/>
      <c r="L296" s="101"/>
      <c r="M296" s="101"/>
      <c r="N296" s="101"/>
    </row>
    <row r="297" spans="1:14" ht="14.25">
      <c r="A297" s="39">
        <v>7</v>
      </c>
      <c r="B297" s="39"/>
      <c r="C297" s="39" t="s">
        <v>574</v>
      </c>
      <c r="D297" s="39" t="s">
        <v>98</v>
      </c>
      <c r="E297" s="43">
        <v>20</v>
      </c>
      <c r="F297" s="149"/>
      <c r="G297" s="4"/>
      <c r="H297" s="150"/>
      <c r="J297" s="101"/>
      <c r="K297" s="101"/>
      <c r="L297" s="101"/>
      <c r="M297" s="101"/>
      <c r="N297" s="101"/>
    </row>
    <row r="298" spans="1:14" ht="14.25">
      <c r="A298" s="39">
        <v>8</v>
      </c>
      <c r="B298" s="39"/>
      <c r="C298" s="39" t="s">
        <v>379</v>
      </c>
      <c r="D298" s="39" t="s">
        <v>254</v>
      </c>
      <c r="E298" s="43">
        <v>20</v>
      </c>
      <c r="F298" s="149"/>
      <c r="G298" s="4"/>
      <c r="H298" s="150"/>
      <c r="J298" s="101"/>
      <c r="K298" s="101"/>
      <c r="L298" s="101"/>
      <c r="M298" s="101"/>
      <c r="N298" s="101"/>
    </row>
    <row r="299" spans="1:14" ht="14.25">
      <c r="A299" s="39">
        <v>9</v>
      </c>
      <c r="B299" s="39"/>
      <c r="C299" s="39" t="s">
        <v>375</v>
      </c>
      <c r="D299" s="39" t="s">
        <v>98</v>
      </c>
      <c r="E299" s="43">
        <v>1</v>
      </c>
      <c r="F299" s="149"/>
      <c r="G299" s="4"/>
      <c r="H299" s="150"/>
      <c r="J299" s="101"/>
      <c r="K299" s="101"/>
      <c r="L299" s="101"/>
      <c r="M299" s="101"/>
      <c r="N299" s="101"/>
    </row>
    <row r="300" spans="1:14" ht="14.25">
      <c r="A300" s="39">
        <v>10</v>
      </c>
      <c r="B300" s="39"/>
      <c r="C300" s="39" t="s">
        <v>255</v>
      </c>
      <c r="D300" s="39" t="s">
        <v>254</v>
      </c>
      <c r="E300" s="43">
        <v>200</v>
      </c>
      <c r="F300" s="149"/>
      <c r="G300" s="4"/>
      <c r="H300" s="150"/>
      <c r="J300" s="101"/>
      <c r="K300" s="101"/>
      <c r="L300" s="101"/>
      <c r="M300" s="101"/>
      <c r="N300" s="101"/>
    </row>
    <row r="301" spans="1:14" ht="14.25">
      <c r="A301" s="39">
        <v>11</v>
      </c>
      <c r="B301" s="39"/>
      <c r="C301" s="39" t="s">
        <v>376</v>
      </c>
      <c r="D301" s="39" t="s">
        <v>254</v>
      </c>
      <c r="E301" s="43">
        <v>500</v>
      </c>
      <c r="F301" s="149"/>
      <c r="G301" s="4"/>
      <c r="H301" s="150"/>
      <c r="J301" s="101"/>
      <c r="K301" s="101"/>
      <c r="L301" s="101"/>
      <c r="M301" s="101"/>
      <c r="N301" s="101"/>
    </row>
    <row r="302" spans="1:14" ht="14.25">
      <c r="A302" s="39">
        <v>12</v>
      </c>
      <c r="B302" s="39"/>
      <c r="C302" s="39" t="s">
        <v>377</v>
      </c>
      <c r="D302" s="39" t="s">
        <v>254</v>
      </c>
      <c r="E302" s="43">
        <v>20</v>
      </c>
      <c r="F302" s="149"/>
      <c r="G302" s="4"/>
      <c r="H302" s="150"/>
      <c r="J302" s="101"/>
      <c r="K302" s="101"/>
      <c r="L302" s="101"/>
      <c r="M302" s="101"/>
      <c r="N302" s="101"/>
    </row>
    <row r="303" spans="1:14" ht="14.25">
      <c r="A303" s="39">
        <v>13</v>
      </c>
      <c r="B303" s="39"/>
      <c r="C303" s="39" t="s">
        <v>256</v>
      </c>
      <c r="D303" s="39" t="s">
        <v>98</v>
      </c>
      <c r="E303" s="43">
        <v>1</v>
      </c>
      <c r="F303" s="149"/>
      <c r="G303" s="4"/>
      <c r="H303" s="150"/>
      <c r="J303" s="101"/>
      <c r="K303" s="101"/>
      <c r="L303" s="101"/>
      <c r="M303" s="101"/>
      <c r="N303" s="101"/>
    </row>
    <row r="304" spans="1:14" ht="14.25">
      <c r="A304" s="39">
        <v>14</v>
      </c>
      <c r="B304" s="39"/>
      <c r="C304" s="39" t="s">
        <v>378</v>
      </c>
      <c r="D304" s="39" t="s">
        <v>254</v>
      </c>
      <c r="E304" s="43">
        <v>300</v>
      </c>
      <c r="F304" s="149"/>
      <c r="G304" s="4"/>
      <c r="H304" s="150"/>
      <c r="J304" s="101"/>
      <c r="K304" s="101"/>
      <c r="L304" s="101"/>
      <c r="M304" s="101"/>
      <c r="N304" s="101"/>
    </row>
    <row r="305" spans="1:14" ht="14.25">
      <c r="A305" s="36"/>
      <c r="B305" s="36"/>
      <c r="C305" s="36" t="s">
        <v>0</v>
      </c>
      <c r="D305" s="39"/>
      <c r="E305" s="87"/>
      <c r="F305" s="39"/>
      <c r="G305" s="43"/>
      <c r="H305" s="40"/>
      <c r="J305" s="101"/>
      <c r="K305" s="101"/>
      <c r="L305" s="101"/>
      <c r="M305" s="101"/>
      <c r="N305" s="101"/>
    </row>
    <row r="306" spans="1:14" ht="14.25">
      <c r="A306" s="36"/>
      <c r="B306" s="36"/>
      <c r="C306" s="36" t="s">
        <v>17</v>
      </c>
      <c r="D306" s="39"/>
      <c r="E306" s="39"/>
      <c r="F306" s="39"/>
      <c r="G306" s="43"/>
      <c r="H306" s="43"/>
      <c r="J306" s="101"/>
      <c r="K306" s="101"/>
      <c r="L306" s="101"/>
      <c r="M306" s="101"/>
      <c r="N306" s="101"/>
    </row>
    <row r="307" spans="1:14" ht="14.25">
      <c r="A307" s="1"/>
      <c r="B307" s="1"/>
      <c r="C307" s="1"/>
      <c r="D307" s="9"/>
      <c r="E307" s="88"/>
      <c r="F307" s="9"/>
      <c r="G307" s="9"/>
      <c r="H307" s="39"/>
      <c r="J307" s="101"/>
      <c r="K307" s="101"/>
      <c r="L307" s="101"/>
      <c r="M307" s="101"/>
      <c r="N307" s="101"/>
    </row>
    <row r="308" spans="1:14" ht="14.25">
      <c r="A308" s="1"/>
      <c r="B308" s="1"/>
      <c r="C308" s="1"/>
      <c r="D308" s="1"/>
      <c r="E308" s="1"/>
      <c r="F308" s="1"/>
      <c r="G308" s="9"/>
      <c r="H308" s="54"/>
      <c r="J308" s="101"/>
      <c r="K308" s="101"/>
      <c r="L308" s="101"/>
      <c r="M308" s="101"/>
      <c r="N308" s="101"/>
    </row>
    <row r="309" spans="1:14" ht="14.25">
      <c r="A309" s="1"/>
      <c r="B309" s="1"/>
      <c r="C309" s="1"/>
      <c r="D309" s="1"/>
      <c r="E309" s="1"/>
      <c r="F309" s="1"/>
      <c r="G309" s="1"/>
      <c r="H309" s="39"/>
      <c r="J309" s="101"/>
      <c r="K309" s="101"/>
      <c r="L309" s="101"/>
      <c r="M309" s="101"/>
      <c r="N309" s="101"/>
    </row>
    <row r="310" spans="1:14" ht="12.75">
      <c r="A310" s="352" t="s">
        <v>104</v>
      </c>
      <c r="B310" s="352"/>
      <c r="C310" s="20"/>
      <c r="D310" s="352"/>
      <c r="E310" s="352"/>
      <c r="F310" s="34"/>
      <c r="G310" s="21"/>
      <c r="H310" s="34"/>
      <c r="J310" s="101"/>
      <c r="K310" s="101"/>
      <c r="L310" s="101"/>
      <c r="M310" s="101"/>
      <c r="N310" s="101"/>
    </row>
    <row r="311" spans="1:14" ht="12.75">
      <c r="A311" s="16"/>
      <c r="B311" s="16"/>
      <c r="C311" s="14"/>
      <c r="D311" s="16"/>
      <c r="E311" s="16"/>
      <c r="F311" s="14"/>
      <c r="G311" s="15"/>
      <c r="H311" s="14"/>
      <c r="J311" s="101"/>
      <c r="K311" s="101"/>
      <c r="L311" s="101"/>
      <c r="M311" s="101"/>
      <c r="N311" s="101"/>
    </row>
    <row r="312" spans="1:14" ht="12.75">
      <c r="A312" s="16"/>
      <c r="B312" s="16"/>
      <c r="C312" s="14"/>
      <c r="D312" s="16"/>
      <c r="E312" s="16"/>
      <c r="F312" s="14"/>
      <c r="G312" s="107"/>
      <c r="H312" s="106"/>
      <c r="J312" s="101"/>
      <c r="K312" s="101"/>
      <c r="L312" s="101"/>
      <c r="M312" s="101"/>
      <c r="N312" s="101"/>
    </row>
    <row r="313" spans="1:14" ht="12.75">
      <c r="A313" s="16"/>
      <c r="B313" s="16"/>
      <c r="C313" s="14"/>
      <c r="D313" s="16"/>
      <c r="E313" s="16"/>
      <c r="F313" s="14"/>
      <c r="G313" s="107"/>
      <c r="H313" s="106"/>
      <c r="J313" s="101"/>
      <c r="K313" s="101"/>
      <c r="L313" s="101"/>
      <c r="M313" s="101"/>
      <c r="N313" s="101"/>
    </row>
    <row r="314" spans="1:14" ht="12.75">
      <c r="A314" s="16"/>
      <c r="B314" s="16"/>
      <c r="C314" s="14"/>
      <c r="D314" s="16"/>
      <c r="E314" s="16"/>
      <c r="F314" s="14"/>
      <c r="G314" s="107"/>
      <c r="H314" s="106"/>
      <c r="J314" s="101"/>
      <c r="K314" s="101"/>
      <c r="L314" s="101"/>
      <c r="M314" s="101"/>
      <c r="N314" s="101"/>
    </row>
    <row r="315" spans="1:8" ht="12.75">
      <c r="A315" s="16"/>
      <c r="B315" s="16"/>
      <c r="C315" s="14"/>
      <c r="D315" s="16"/>
      <c r="E315" s="16"/>
      <c r="F315" s="14"/>
      <c r="G315" s="107"/>
      <c r="H315" s="106"/>
    </row>
    <row r="316" spans="1:8" ht="12.75">
      <c r="A316" s="16"/>
      <c r="B316" s="16"/>
      <c r="C316" s="14"/>
      <c r="D316" s="16"/>
      <c r="E316" s="16"/>
      <c r="F316" s="14"/>
      <c r="G316" s="15"/>
      <c r="H316" s="14"/>
    </row>
    <row r="317" spans="1:8" ht="12.75">
      <c r="A317" s="16"/>
      <c r="B317" s="16"/>
      <c r="C317" s="14"/>
      <c r="D317" s="16"/>
      <c r="E317" s="16"/>
      <c r="F317" s="14"/>
      <c r="G317" s="15"/>
      <c r="H317" s="14"/>
    </row>
    <row r="318" spans="1:7" ht="14.25">
      <c r="A318" s="35"/>
      <c r="B318" s="35"/>
      <c r="C318" s="352"/>
      <c r="D318" s="352"/>
      <c r="E318" s="352"/>
      <c r="F318" s="352"/>
      <c r="G318" s="1"/>
    </row>
    <row r="319" spans="1:10" ht="14.25">
      <c r="A319" s="100"/>
      <c r="B319" s="100"/>
      <c r="C319" s="100"/>
      <c r="D319" s="100"/>
      <c r="E319" s="100"/>
      <c r="F319" s="100"/>
      <c r="G319" s="100"/>
      <c r="H319" s="100"/>
      <c r="I319" s="101"/>
      <c r="J319" s="101"/>
    </row>
    <row r="320" spans="1:8" ht="14.25" customHeight="1">
      <c r="A320" s="61"/>
      <c r="B320" s="36"/>
      <c r="C320" s="103"/>
      <c r="D320" s="36"/>
      <c r="E320" s="36"/>
      <c r="F320" s="58"/>
      <c r="G320" s="102"/>
      <c r="H320" s="102"/>
    </row>
    <row r="321" spans="1:8" ht="14.25" customHeight="1">
      <c r="A321" s="61"/>
      <c r="B321" s="36"/>
      <c r="C321" s="103"/>
      <c r="D321" s="36"/>
      <c r="E321" s="36"/>
      <c r="F321" s="58"/>
      <c r="G321" s="102"/>
      <c r="H321" s="102"/>
    </row>
    <row r="322" spans="1:8" ht="14.25" customHeight="1">
      <c r="A322" s="61"/>
      <c r="B322" s="36"/>
      <c r="C322" s="103"/>
      <c r="D322" s="36"/>
      <c r="E322" s="36"/>
      <c r="F322" s="58"/>
      <c r="G322" s="102"/>
      <c r="H322" s="102"/>
    </row>
    <row r="323" spans="1:8" ht="14.25" customHeight="1">
      <c r="A323" s="61"/>
      <c r="B323" s="36"/>
      <c r="C323" s="103"/>
      <c r="D323" s="36"/>
      <c r="E323" s="36"/>
      <c r="F323" s="58"/>
      <c r="G323" s="102"/>
      <c r="H323" s="102"/>
    </row>
    <row r="324" spans="1:8" ht="14.25" customHeight="1">
      <c r="A324" s="61"/>
      <c r="B324" s="36"/>
      <c r="C324" s="103"/>
      <c r="D324" s="36"/>
      <c r="E324" s="36"/>
      <c r="F324" s="58"/>
      <c r="G324" s="102"/>
      <c r="H324" s="102"/>
    </row>
    <row r="325" spans="1:8" ht="14.25" customHeight="1">
      <c r="A325" s="61"/>
      <c r="B325" s="36"/>
      <c r="C325" s="103"/>
      <c r="D325" s="36"/>
      <c r="E325" s="36"/>
      <c r="F325" s="58"/>
      <c r="G325" s="102"/>
      <c r="H325" s="102"/>
    </row>
    <row r="326" spans="1:8" ht="14.25" customHeight="1">
      <c r="A326" s="61"/>
      <c r="B326" s="36"/>
      <c r="C326" s="103"/>
      <c r="D326" s="36"/>
      <c r="E326" s="36"/>
      <c r="F326" s="58"/>
      <c r="G326" s="102"/>
      <c r="H326" s="102"/>
    </row>
    <row r="327" spans="1:8" ht="14.25" customHeight="1">
      <c r="A327" s="61"/>
      <c r="B327" s="36"/>
      <c r="C327" s="103"/>
      <c r="D327" s="36"/>
      <c r="E327" s="36"/>
      <c r="F327" s="58"/>
      <c r="G327" s="102"/>
      <c r="H327" s="102"/>
    </row>
    <row r="328" spans="1:8" ht="14.25" customHeight="1">
      <c r="A328" s="61"/>
      <c r="B328" s="36"/>
      <c r="C328" s="103"/>
      <c r="D328" s="36"/>
      <c r="E328" s="36"/>
      <c r="F328" s="58"/>
      <c r="G328" s="102"/>
      <c r="H328" s="102"/>
    </row>
    <row r="329" spans="1:8" ht="14.25" customHeight="1">
      <c r="A329" s="61"/>
      <c r="B329" s="36"/>
      <c r="C329" s="103"/>
      <c r="D329" s="36"/>
      <c r="E329" s="36"/>
      <c r="F329" s="58"/>
      <c r="G329" s="102"/>
      <c r="H329" s="102"/>
    </row>
    <row r="330" spans="1:8" ht="14.25" customHeight="1">
      <c r="A330" s="61"/>
      <c r="B330" s="36"/>
      <c r="C330" s="103"/>
      <c r="D330" s="36"/>
      <c r="E330" s="36"/>
      <c r="F330" s="58"/>
      <c r="G330" s="102"/>
      <c r="H330" s="102"/>
    </row>
    <row r="331" spans="1:8" ht="14.25" customHeight="1">
      <c r="A331" s="61"/>
      <c r="B331" s="36"/>
      <c r="C331" s="103"/>
      <c r="D331" s="36"/>
      <c r="E331" s="36"/>
      <c r="F331" s="58"/>
      <c r="G331" s="102"/>
      <c r="H331" s="102"/>
    </row>
    <row r="332" spans="1:8" ht="14.25" customHeight="1">
      <c r="A332" s="61"/>
      <c r="B332" s="36"/>
      <c r="C332" s="103"/>
      <c r="D332" s="36"/>
      <c r="E332" s="36"/>
      <c r="F332" s="58"/>
      <c r="G332" s="102"/>
      <c r="H332" s="102"/>
    </row>
    <row r="333" spans="1:8" ht="14.25" customHeight="1">
      <c r="A333" s="61"/>
      <c r="B333" s="36"/>
      <c r="C333" s="103"/>
      <c r="D333" s="36"/>
      <c r="E333" s="36"/>
      <c r="F333" s="58"/>
      <c r="G333" s="102"/>
      <c r="H333" s="102"/>
    </row>
    <row r="334" spans="1:8" ht="14.25" customHeight="1">
      <c r="A334" s="61"/>
      <c r="B334" s="36"/>
      <c r="C334" s="103"/>
      <c r="D334" s="36"/>
      <c r="E334" s="36"/>
      <c r="F334" s="58"/>
      <c r="G334" s="102"/>
      <c r="H334" s="102"/>
    </row>
    <row r="335" spans="1:8" ht="14.25" customHeight="1">
      <c r="A335" s="61"/>
      <c r="B335" s="36"/>
      <c r="C335" s="103"/>
      <c r="D335" s="36"/>
      <c r="E335" s="36"/>
      <c r="F335" s="58"/>
      <c r="G335" s="102"/>
      <c r="H335" s="102"/>
    </row>
    <row r="336" spans="1:8" ht="14.25" customHeight="1">
      <c r="A336" s="61"/>
      <c r="B336" s="36"/>
      <c r="C336" s="103"/>
      <c r="D336" s="36"/>
      <c r="E336" s="36"/>
      <c r="F336" s="58"/>
      <c r="G336" s="102"/>
      <c r="H336" s="102"/>
    </row>
    <row r="337" spans="1:8" ht="14.25" customHeight="1">
      <c r="A337" s="61"/>
      <c r="B337" s="36"/>
      <c r="C337" s="103"/>
      <c r="D337" s="36"/>
      <c r="E337" s="36"/>
      <c r="F337" s="58"/>
      <c r="G337" s="102"/>
      <c r="H337" s="102"/>
    </row>
    <row r="338" spans="1:8" ht="14.25" customHeight="1">
      <c r="A338" s="61"/>
      <c r="B338" s="36"/>
      <c r="C338" s="103"/>
      <c r="D338" s="36"/>
      <c r="E338" s="36"/>
      <c r="F338" s="58"/>
      <c r="G338" s="102"/>
      <c r="H338" s="102"/>
    </row>
    <row r="339" spans="1:8" ht="14.25" customHeight="1">
      <c r="A339" s="61"/>
      <c r="B339" s="36"/>
      <c r="C339" s="103"/>
      <c r="D339" s="36"/>
      <c r="E339" s="36"/>
      <c r="F339" s="58"/>
      <c r="G339" s="102"/>
      <c r="H339" s="102"/>
    </row>
    <row r="340" spans="1:8" ht="14.25" customHeight="1">
      <c r="A340" s="61"/>
      <c r="B340" s="36"/>
      <c r="C340" s="103"/>
      <c r="D340" s="36"/>
      <c r="E340" s="36"/>
      <c r="F340" s="58"/>
      <c r="G340" s="102"/>
      <c r="H340" s="102"/>
    </row>
    <row r="341" spans="1:8" ht="14.25" customHeight="1">
      <c r="A341" s="61"/>
      <c r="B341" s="36"/>
      <c r="C341" s="103"/>
      <c r="D341" s="36"/>
      <c r="E341" s="36"/>
      <c r="F341" s="58"/>
      <c r="G341" s="102"/>
      <c r="H341" s="102"/>
    </row>
    <row r="342" spans="1:8" ht="14.25" customHeight="1">
      <c r="A342" s="61"/>
      <c r="B342" s="36"/>
      <c r="C342" s="103"/>
      <c r="D342" s="36"/>
      <c r="E342" s="36"/>
      <c r="F342" s="58"/>
      <c r="G342" s="102"/>
      <c r="H342" s="102"/>
    </row>
    <row r="343" spans="1:8" ht="14.25" customHeight="1">
      <c r="A343" s="61"/>
      <c r="B343" s="36"/>
      <c r="C343" s="103"/>
      <c r="D343" s="36"/>
      <c r="E343" s="36"/>
      <c r="F343" s="58"/>
      <c r="G343" s="102"/>
      <c r="H343" s="102"/>
    </row>
    <row r="344" spans="1:8" ht="14.25" customHeight="1">
      <c r="A344" s="61"/>
      <c r="B344" s="36"/>
      <c r="C344" s="103"/>
      <c r="D344" s="36"/>
      <c r="E344" s="36"/>
      <c r="F344" s="58"/>
      <c r="G344" s="102"/>
      <c r="H344" s="102"/>
    </row>
    <row r="345" spans="1:8" ht="14.25" customHeight="1">
      <c r="A345" s="61"/>
      <c r="B345" s="36"/>
      <c r="C345" s="103"/>
      <c r="D345" s="36"/>
      <c r="E345" s="36"/>
      <c r="F345" s="58"/>
      <c r="G345" s="102"/>
      <c r="H345" s="102"/>
    </row>
    <row r="346" spans="1:8" ht="14.25" customHeight="1">
      <c r="A346" s="61"/>
      <c r="B346" s="36"/>
      <c r="C346" s="103"/>
      <c r="D346" s="36"/>
      <c r="E346" s="36"/>
      <c r="F346" s="58"/>
      <c r="G346" s="102"/>
      <c r="H346" s="102"/>
    </row>
    <row r="347" spans="1:8" ht="14.25" customHeight="1">
      <c r="A347" s="61"/>
      <c r="B347" s="36"/>
      <c r="C347" s="103"/>
      <c r="D347" s="36"/>
      <c r="E347" s="36"/>
      <c r="F347" s="58"/>
      <c r="G347" s="102"/>
      <c r="H347" s="102"/>
    </row>
    <row r="348" spans="1:8" ht="14.25" customHeight="1">
      <c r="A348" s="61"/>
      <c r="B348" s="36"/>
      <c r="C348" s="103"/>
      <c r="D348" s="36"/>
      <c r="E348" s="36"/>
      <c r="F348" s="58"/>
      <c r="G348" s="102"/>
      <c r="H348" s="102"/>
    </row>
    <row r="349" spans="1:8" ht="14.25" customHeight="1">
      <c r="A349" s="61"/>
      <c r="B349" s="36"/>
      <c r="C349" s="103"/>
      <c r="D349" s="36"/>
      <c r="E349" s="36"/>
      <c r="F349" s="58"/>
      <c r="G349" s="102"/>
      <c r="H349" s="102"/>
    </row>
    <row r="350" spans="1:8" ht="14.25" customHeight="1">
      <c r="A350" s="61"/>
      <c r="B350" s="36"/>
      <c r="C350" s="103"/>
      <c r="D350" s="36"/>
      <c r="E350" s="36"/>
      <c r="F350" s="58"/>
      <c r="G350" s="102"/>
      <c r="H350" s="102"/>
    </row>
    <row r="351" spans="1:8" ht="14.25" customHeight="1">
      <c r="A351" s="61"/>
      <c r="B351" s="36"/>
      <c r="C351" s="103"/>
      <c r="D351" s="36"/>
      <c r="E351" s="36"/>
      <c r="F351" s="58"/>
      <c r="G351" s="102"/>
      <c r="H351" s="102"/>
    </row>
    <row r="352" spans="1:8" ht="14.25" customHeight="1">
      <c r="A352" s="61"/>
      <c r="B352" s="36"/>
      <c r="C352" s="103"/>
      <c r="D352" s="36"/>
      <c r="E352" s="36"/>
      <c r="F352" s="58"/>
      <c r="G352" s="102"/>
      <c r="H352" s="102"/>
    </row>
    <row r="353" spans="1:8" ht="14.25" customHeight="1">
      <c r="A353" s="61"/>
      <c r="B353" s="36"/>
      <c r="C353" s="103"/>
      <c r="D353" s="36"/>
      <c r="E353" s="36"/>
      <c r="F353" s="58"/>
      <c r="G353" s="102"/>
      <c r="H353" s="102"/>
    </row>
    <row r="354" spans="1:8" ht="14.25" customHeight="1">
      <c r="A354" s="61"/>
      <c r="B354" s="36"/>
      <c r="C354" s="103"/>
      <c r="D354" s="36"/>
      <c r="E354" s="36"/>
      <c r="F354" s="58"/>
      <c r="G354" s="102"/>
      <c r="H354" s="102"/>
    </row>
  </sheetData>
  <mergeCells count="12">
    <mergeCell ref="G10:H10"/>
    <mergeCell ref="A6:D6"/>
    <mergeCell ref="A1:H1"/>
    <mergeCell ref="A2:H2"/>
    <mergeCell ref="A3:H3"/>
    <mergeCell ref="A4:C4"/>
    <mergeCell ref="A5:C5"/>
    <mergeCell ref="D310:E310"/>
    <mergeCell ref="A7:C7"/>
    <mergeCell ref="C318:F318"/>
    <mergeCell ref="A310:B310"/>
    <mergeCell ref="A8:E8"/>
  </mergeCells>
  <printOptions/>
  <pageMargins left="0.984251968503937" right="0.1968503937007874" top="0.3937007874015748" bottom="0.3937007874015748" header="0.11811023622047245" footer="0.11811023622047245"/>
  <pageSetup horizontalDpi="200" verticalDpi="200" orientation="portrait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workbookViewId="0" topLeftCell="A7">
      <selection activeCell="F22" sqref="F2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47.28125" style="0" customWidth="1"/>
    <col min="4" max="4" width="8.28125" style="0" customWidth="1"/>
    <col min="5" max="5" width="11.140625" style="0" customWidth="1"/>
    <col min="6" max="6" width="8.00390625" style="0" customWidth="1"/>
    <col min="8" max="8" width="8.00390625" style="0" customWidth="1"/>
  </cols>
  <sheetData>
    <row r="1" spans="3:6" ht="28.5" customHeight="1">
      <c r="C1" s="357" t="s">
        <v>549</v>
      </c>
      <c r="D1" s="357"/>
      <c r="E1" s="357"/>
      <c r="F1" s="357"/>
    </row>
    <row r="2" spans="3:6" ht="28.5" customHeight="1">
      <c r="C2" s="104"/>
      <c r="D2" s="104"/>
      <c r="E2" s="104"/>
      <c r="F2" s="104"/>
    </row>
    <row r="3" spans="1:8" ht="15.75">
      <c r="A3" s="347" t="s">
        <v>249</v>
      </c>
      <c r="B3" s="347"/>
      <c r="C3" s="347"/>
      <c r="D3" s="347"/>
      <c r="E3" s="347"/>
      <c r="F3" s="347"/>
      <c r="G3" s="347"/>
      <c r="H3" s="347"/>
    </row>
    <row r="4" spans="1:8" ht="18">
      <c r="A4" s="348" t="s">
        <v>68</v>
      </c>
      <c r="B4" s="349"/>
      <c r="C4" s="349"/>
      <c r="D4" s="349"/>
      <c r="E4" s="349"/>
      <c r="F4" s="349"/>
      <c r="G4" s="349"/>
      <c r="H4" s="349"/>
    </row>
    <row r="5" spans="1:8" ht="18">
      <c r="A5" s="45"/>
      <c r="B5" s="46"/>
      <c r="C5" s="46"/>
      <c r="D5" s="46"/>
      <c r="E5" s="46"/>
      <c r="F5" s="46"/>
      <c r="G5" s="46"/>
      <c r="H5" s="46"/>
    </row>
    <row r="6" spans="1:8" ht="15" thickBot="1">
      <c r="A6" s="359" t="s">
        <v>273</v>
      </c>
      <c r="B6" s="359"/>
      <c r="C6" s="359"/>
      <c r="D6" s="73"/>
      <c r="E6" s="73"/>
      <c r="F6" s="73"/>
      <c r="G6" s="73"/>
      <c r="H6" s="73"/>
    </row>
    <row r="7" spans="1:8" ht="14.25">
      <c r="A7" s="353" t="s">
        <v>274</v>
      </c>
      <c r="B7" s="353"/>
      <c r="C7" s="353"/>
      <c r="D7" s="36"/>
      <c r="E7" s="36"/>
      <c r="F7" s="36"/>
      <c r="G7" s="36"/>
      <c r="H7" s="36"/>
    </row>
    <row r="8" spans="1:8" ht="14.25">
      <c r="A8" s="353" t="s">
        <v>275</v>
      </c>
      <c r="B8" s="353"/>
      <c r="C8" s="353"/>
      <c r="D8" s="353"/>
      <c r="E8" s="36"/>
      <c r="F8" s="36"/>
      <c r="G8" s="36"/>
      <c r="H8" s="36"/>
    </row>
    <row r="9" spans="1:8" ht="14.25">
      <c r="A9" s="353" t="s">
        <v>552</v>
      </c>
      <c r="B9" s="353"/>
      <c r="C9" s="353"/>
      <c r="D9" s="36"/>
      <c r="E9" s="36"/>
      <c r="F9" s="36"/>
      <c r="G9" s="36"/>
      <c r="H9" s="36"/>
    </row>
    <row r="10" spans="1:8" ht="15">
      <c r="A10" s="343" t="s">
        <v>276</v>
      </c>
      <c r="B10" s="343"/>
      <c r="C10" s="343"/>
      <c r="D10" s="343"/>
      <c r="E10" s="343"/>
      <c r="F10" s="36"/>
      <c r="G10" s="36"/>
      <c r="H10" s="41"/>
    </row>
    <row r="11" spans="1:8" ht="14.25">
      <c r="A11" s="36"/>
      <c r="B11" s="36"/>
      <c r="C11" s="36"/>
      <c r="D11" s="36"/>
      <c r="E11" s="36"/>
      <c r="F11" s="36"/>
      <c r="G11" s="36"/>
      <c r="H11" s="36"/>
    </row>
    <row r="12" spans="1:8" ht="87" customHeight="1">
      <c r="A12" s="65" t="s">
        <v>71</v>
      </c>
      <c r="B12" s="65" t="s">
        <v>72</v>
      </c>
      <c r="C12" s="66" t="s">
        <v>73</v>
      </c>
      <c r="D12" s="65" t="s">
        <v>74</v>
      </c>
      <c r="E12" s="65" t="s">
        <v>75</v>
      </c>
      <c r="F12" s="37" t="s">
        <v>551</v>
      </c>
      <c r="G12" s="37" t="s">
        <v>76</v>
      </c>
      <c r="H12" s="37" t="s">
        <v>546</v>
      </c>
    </row>
    <row r="13" spans="1:8" ht="14.25">
      <c r="A13" s="43" t="s">
        <v>78</v>
      </c>
      <c r="B13" s="43" t="s">
        <v>79</v>
      </c>
      <c r="C13" s="43" t="s">
        <v>80</v>
      </c>
      <c r="D13" s="43" t="s">
        <v>81</v>
      </c>
      <c r="E13" s="43" t="s">
        <v>82</v>
      </c>
      <c r="F13" s="43" t="s">
        <v>83</v>
      </c>
      <c r="G13" s="43" t="s">
        <v>84</v>
      </c>
      <c r="H13" s="43" t="s">
        <v>85</v>
      </c>
    </row>
    <row r="14" spans="1:8" ht="15.75">
      <c r="A14" s="39"/>
      <c r="B14" s="43"/>
      <c r="C14" s="74" t="s">
        <v>250</v>
      </c>
      <c r="D14" s="39"/>
      <c r="E14" s="39"/>
      <c r="F14" s="39"/>
      <c r="G14" s="39"/>
      <c r="H14" s="39"/>
    </row>
    <row r="15" spans="1:8" ht="15" customHeight="1">
      <c r="A15" s="68">
        <v>1</v>
      </c>
      <c r="B15" s="43"/>
      <c r="C15" s="39" t="s">
        <v>241</v>
      </c>
      <c r="D15" s="43" t="s">
        <v>133</v>
      </c>
      <c r="E15" s="71">
        <v>130</v>
      </c>
      <c r="F15" s="40"/>
      <c r="G15" s="40"/>
      <c r="H15" s="48"/>
    </row>
    <row r="16" spans="1:8" ht="15" customHeight="1">
      <c r="A16" s="68">
        <v>2</v>
      </c>
      <c r="B16" s="43"/>
      <c r="C16" s="72" t="s">
        <v>200</v>
      </c>
      <c r="D16" s="43" t="s">
        <v>133</v>
      </c>
      <c r="E16" s="71">
        <v>300</v>
      </c>
      <c r="F16" s="40"/>
      <c r="G16" s="40"/>
      <c r="H16" s="48"/>
    </row>
    <row r="17" spans="1:8" ht="15" customHeight="1">
      <c r="A17" s="68">
        <v>3</v>
      </c>
      <c r="B17" s="43"/>
      <c r="C17" s="53" t="s">
        <v>201</v>
      </c>
      <c r="D17" s="43" t="s">
        <v>98</v>
      </c>
      <c r="E17" s="71">
        <v>15</v>
      </c>
      <c r="F17" s="40"/>
      <c r="G17" s="40"/>
      <c r="H17" s="48"/>
    </row>
    <row r="18" spans="1:8" ht="15" customHeight="1">
      <c r="A18" s="68">
        <v>4</v>
      </c>
      <c r="B18" s="43"/>
      <c r="C18" s="39" t="s">
        <v>202</v>
      </c>
      <c r="D18" s="43" t="s">
        <v>98</v>
      </c>
      <c r="E18" s="71">
        <v>50</v>
      </c>
      <c r="F18" s="40"/>
      <c r="G18" s="40"/>
      <c r="H18" s="48"/>
    </row>
    <row r="19" spans="1:8" ht="15" customHeight="1">
      <c r="A19" s="68">
        <v>5</v>
      </c>
      <c r="B19" s="43"/>
      <c r="C19" s="39" t="s">
        <v>204</v>
      </c>
      <c r="D19" s="43" t="s">
        <v>98</v>
      </c>
      <c r="E19" s="71">
        <v>60</v>
      </c>
      <c r="F19" s="40"/>
      <c r="G19" s="40"/>
      <c r="H19" s="48"/>
    </row>
    <row r="20" spans="1:8" ht="15" customHeight="1">
      <c r="A20" s="68">
        <v>6</v>
      </c>
      <c r="B20" s="43"/>
      <c r="C20" s="39" t="s">
        <v>203</v>
      </c>
      <c r="D20" s="43" t="s">
        <v>98</v>
      </c>
      <c r="E20" s="71">
        <v>80</v>
      </c>
      <c r="F20" s="40"/>
      <c r="G20" s="40"/>
      <c r="H20" s="48"/>
    </row>
    <row r="21" spans="1:8" ht="15" customHeight="1">
      <c r="A21" s="68">
        <v>7</v>
      </c>
      <c r="B21" s="43"/>
      <c r="C21" s="53" t="s">
        <v>205</v>
      </c>
      <c r="D21" s="43" t="s">
        <v>98</v>
      </c>
      <c r="E21" s="71">
        <v>25</v>
      </c>
      <c r="F21" s="40"/>
      <c r="G21" s="40"/>
      <c r="H21" s="48"/>
    </row>
    <row r="22" spans="1:8" ht="16.5" customHeight="1">
      <c r="A22" s="68">
        <v>8</v>
      </c>
      <c r="B22" s="43"/>
      <c r="C22" s="72" t="s">
        <v>206</v>
      </c>
      <c r="D22" s="43" t="s">
        <v>133</v>
      </c>
      <c r="E22" s="71">
        <v>15</v>
      </c>
      <c r="F22" s="40"/>
      <c r="G22" s="40"/>
      <c r="H22" s="48"/>
    </row>
    <row r="23" spans="1:8" ht="15" customHeight="1">
      <c r="A23" s="43"/>
      <c r="B23" s="39"/>
      <c r="C23" s="49" t="s">
        <v>86</v>
      </c>
      <c r="D23" s="39"/>
      <c r="E23" s="39"/>
      <c r="F23" s="39"/>
      <c r="G23" s="39"/>
      <c r="H23" s="50"/>
    </row>
    <row r="24" spans="1:8" ht="15.75">
      <c r="A24" s="39"/>
      <c r="B24" s="43"/>
      <c r="C24" s="74" t="s">
        <v>464</v>
      </c>
      <c r="D24" s="39"/>
      <c r="E24" s="39"/>
      <c r="F24" s="39"/>
      <c r="G24" s="39"/>
      <c r="H24" s="39"/>
    </row>
    <row r="25" spans="1:8" ht="25.5">
      <c r="A25" s="68">
        <v>1</v>
      </c>
      <c r="B25" s="43"/>
      <c r="C25" s="152" t="s">
        <v>465</v>
      </c>
      <c r="D25" s="264" t="s">
        <v>133</v>
      </c>
      <c r="E25" s="265">
        <v>42</v>
      </c>
      <c r="F25" s="40"/>
      <c r="G25" s="40"/>
      <c r="H25" s="48"/>
    </row>
    <row r="26" spans="1:8" ht="15.75" customHeight="1">
      <c r="A26" s="68">
        <v>2</v>
      </c>
      <c r="B26" s="43"/>
      <c r="C26" s="67" t="s">
        <v>466</v>
      </c>
      <c r="D26" s="68" t="s">
        <v>133</v>
      </c>
      <c r="E26" s="69">
        <v>42</v>
      </c>
      <c r="F26" s="40"/>
      <c r="G26" s="40"/>
      <c r="H26" s="48"/>
    </row>
    <row r="27" spans="1:8" ht="14.25">
      <c r="A27" s="68">
        <v>3</v>
      </c>
      <c r="B27" s="43"/>
      <c r="C27" s="67" t="s">
        <v>467</v>
      </c>
      <c r="D27" s="68" t="s">
        <v>164</v>
      </c>
      <c r="E27" s="69">
        <v>2</v>
      </c>
      <c r="F27" s="40"/>
      <c r="G27" s="40"/>
      <c r="H27" s="48"/>
    </row>
    <row r="28" spans="1:8" ht="14.25">
      <c r="A28" s="68"/>
      <c r="B28" s="43"/>
      <c r="C28" s="70" t="s">
        <v>468</v>
      </c>
      <c r="D28" s="68" t="s">
        <v>176</v>
      </c>
      <c r="E28" s="69">
        <v>2</v>
      </c>
      <c r="F28" s="40"/>
      <c r="G28" s="40"/>
      <c r="H28" s="48"/>
    </row>
    <row r="29" spans="1:8" ht="14.25">
      <c r="A29" s="68"/>
      <c r="B29" s="43"/>
      <c r="C29" s="67" t="s">
        <v>469</v>
      </c>
      <c r="D29" s="68" t="s">
        <v>176</v>
      </c>
      <c r="E29" s="69">
        <v>2</v>
      </c>
      <c r="F29" s="40"/>
      <c r="G29" s="40"/>
      <c r="H29" s="48"/>
    </row>
    <row r="30" spans="1:8" ht="14.25">
      <c r="A30" s="68">
        <v>4</v>
      </c>
      <c r="B30" s="43"/>
      <c r="C30" s="152" t="s">
        <v>470</v>
      </c>
      <c r="D30" s="68" t="s">
        <v>176</v>
      </c>
      <c r="E30" s="69">
        <v>4</v>
      </c>
      <c r="F30" s="40"/>
      <c r="G30" s="40"/>
      <c r="H30" s="48"/>
    </row>
    <row r="31" spans="1:8" ht="14.25">
      <c r="A31" s="68">
        <v>5</v>
      </c>
      <c r="B31" s="43"/>
      <c r="C31" s="152" t="s">
        <v>471</v>
      </c>
      <c r="D31" s="68" t="s">
        <v>176</v>
      </c>
      <c r="E31" s="69">
        <v>4</v>
      </c>
      <c r="F31" s="40"/>
      <c r="G31" s="40"/>
      <c r="H31" s="48"/>
    </row>
    <row r="32" spans="1:8" ht="14.25">
      <c r="A32" s="68">
        <v>6</v>
      </c>
      <c r="B32" s="43"/>
      <c r="C32" s="67" t="s">
        <v>472</v>
      </c>
      <c r="D32" s="68" t="s">
        <v>164</v>
      </c>
      <c r="E32" s="69">
        <v>2</v>
      </c>
      <c r="F32" s="40"/>
      <c r="G32" s="40"/>
      <c r="H32" s="48"/>
    </row>
    <row r="33" spans="1:8" ht="14.25">
      <c r="A33" s="68">
        <v>7</v>
      </c>
      <c r="B33" s="43"/>
      <c r="C33" s="152" t="s">
        <v>473</v>
      </c>
      <c r="D33" s="68" t="s">
        <v>176</v>
      </c>
      <c r="E33" s="69">
        <v>2</v>
      </c>
      <c r="F33" s="40"/>
      <c r="G33" s="40"/>
      <c r="H33" s="48"/>
    </row>
    <row r="34" spans="1:8" ht="14.25">
      <c r="A34" s="68">
        <v>8</v>
      </c>
      <c r="B34" s="43"/>
      <c r="C34" s="67" t="s">
        <v>474</v>
      </c>
      <c r="D34" s="68" t="s">
        <v>164</v>
      </c>
      <c r="E34" s="69">
        <v>2</v>
      </c>
      <c r="F34" s="40"/>
      <c r="G34" s="40"/>
      <c r="H34" s="48"/>
    </row>
    <row r="35" spans="1:8" ht="14.25">
      <c r="A35" s="68">
        <v>9</v>
      </c>
      <c r="B35" s="43"/>
      <c r="C35" s="67" t="s">
        <v>475</v>
      </c>
      <c r="D35" s="68" t="s">
        <v>164</v>
      </c>
      <c r="E35" s="69">
        <v>1</v>
      </c>
      <c r="F35" s="40"/>
      <c r="G35" s="40"/>
      <c r="H35" s="48"/>
    </row>
    <row r="36" spans="1:8" ht="14.25">
      <c r="A36" s="68">
        <v>10</v>
      </c>
      <c r="B36" s="43"/>
      <c r="C36" s="67" t="s">
        <v>476</v>
      </c>
      <c r="D36" s="68" t="s">
        <v>133</v>
      </c>
      <c r="E36" s="69">
        <v>84</v>
      </c>
      <c r="F36" s="40"/>
      <c r="G36" s="40"/>
      <c r="H36" s="48"/>
    </row>
    <row r="37" spans="1:8" s="257" customFormat="1" ht="18.75" customHeight="1">
      <c r="A37" s="264">
        <v>11</v>
      </c>
      <c r="B37" s="43"/>
      <c r="C37" s="60" t="s">
        <v>477</v>
      </c>
      <c r="D37" s="264" t="s">
        <v>133</v>
      </c>
      <c r="E37" s="265">
        <v>84</v>
      </c>
      <c r="F37" s="40"/>
      <c r="G37" s="40"/>
      <c r="H37" s="48"/>
    </row>
    <row r="38" spans="1:8" ht="14.25">
      <c r="A38" s="68">
        <v>12</v>
      </c>
      <c r="B38" s="43"/>
      <c r="C38" s="67" t="s">
        <v>243</v>
      </c>
      <c r="D38" s="68" t="s">
        <v>178</v>
      </c>
      <c r="E38" s="69">
        <v>1</v>
      </c>
      <c r="F38" s="40"/>
      <c r="G38" s="40"/>
      <c r="H38" s="48"/>
    </row>
    <row r="39" spans="1:8" ht="14.25">
      <c r="A39" s="43">
        <v>13</v>
      </c>
      <c r="B39" s="43"/>
      <c r="C39" s="67" t="s">
        <v>478</v>
      </c>
      <c r="D39" s="68" t="s">
        <v>479</v>
      </c>
      <c r="E39" s="69">
        <v>1</v>
      </c>
      <c r="F39" s="40"/>
      <c r="G39" s="40"/>
      <c r="H39" s="48"/>
    </row>
    <row r="40" spans="1:8" ht="15">
      <c r="A40" s="43"/>
      <c r="B40" s="39"/>
      <c r="C40" s="49" t="s">
        <v>86</v>
      </c>
      <c r="D40" s="39"/>
      <c r="E40" s="39"/>
      <c r="F40" s="39"/>
      <c r="G40" s="39"/>
      <c r="H40" s="50"/>
    </row>
    <row r="41" spans="1:8" ht="15.75">
      <c r="A41" s="39"/>
      <c r="B41" s="43"/>
      <c r="C41" s="74" t="s">
        <v>480</v>
      </c>
      <c r="D41" s="39"/>
      <c r="E41" s="39"/>
      <c r="F41" s="39"/>
      <c r="G41" s="39"/>
      <c r="H41" s="39"/>
    </row>
    <row r="42" spans="1:8" ht="14.25">
      <c r="A42" s="68">
        <v>1</v>
      </c>
      <c r="B42" s="43"/>
      <c r="C42" s="67" t="s">
        <v>483</v>
      </c>
      <c r="D42" s="68" t="s">
        <v>484</v>
      </c>
      <c r="E42" s="69">
        <v>120</v>
      </c>
      <c r="F42" s="40"/>
      <c r="G42" s="40"/>
      <c r="H42" s="48"/>
    </row>
    <row r="43" spans="1:8" s="257" customFormat="1" ht="17.25" customHeight="1">
      <c r="A43" s="264">
        <v>2</v>
      </c>
      <c r="B43" s="43"/>
      <c r="C43" s="132" t="s">
        <v>485</v>
      </c>
      <c r="D43" s="264" t="s">
        <v>484</v>
      </c>
      <c r="E43" s="265">
        <v>12</v>
      </c>
      <c r="F43" s="40"/>
      <c r="G43" s="40"/>
      <c r="H43" s="48"/>
    </row>
    <row r="44" spans="1:8" s="257" customFormat="1" ht="17.25" customHeight="1">
      <c r="A44" s="264">
        <v>3</v>
      </c>
      <c r="B44" s="43"/>
      <c r="C44" s="132" t="s">
        <v>486</v>
      </c>
      <c r="D44" s="264" t="s">
        <v>484</v>
      </c>
      <c r="E44" s="265">
        <v>30</v>
      </c>
      <c r="F44" s="40"/>
      <c r="G44" s="40"/>
      <c r="H44" s="48"/>
    </row>
    <row r="45" spans="1:8" s="257" customFormat="1" ht="17.25" customHeight="1">
      <c r="A45" s="264">
        <v>4</v>
      </c>
      <c r="B45" s="43"/>
      <c r="C45" s="261" t="s">
        <v>487</v>
      </c>
      <c r="D45" s="264" t="s">
        <v>484</v>
      </c>
      <c r="E45" s="265">
        <v>78</v>
      </c>
      <c r="F45" s="40"/>
      <c r="G45" s="40"/>
      <c r="H45" s="48"/>
    </row>
    <row r="46" spans="1:8" ht="14.25">
      <c r="A46" s="68">
        <v>5</v>
      </c>
      <c r="B46" s="43"/>
      <c r="C46" s="67" t="s">
        <v>194</v>
      </c>
      <c r="D46" s="68" t="s">
        <v>133</v>
      </c>
      <c r="E46" s="69">
        <v>100.4</v>
      </c>
      <c r="F46" s="40"/>
      <c r="G46" s="40"/>
      <c r="H46" s="48"/>
    </row>
    <row r="47" spans="1:8" ht="14.25">
      <c r="A47" s="68">
        <v>6</v>
      </c>
      <c r="B47" s="43"/>
      <c r="C47" s="67" t="s">
        <v>195</v>
      </c>
      <c r="D47" s="68" t="s">
        <v>176</v>
      </c>
      <c r="E47" s="69">
        <v>1</v>
      </c>
      <c r="F47" s="40"/>
      <c r="G47" s="40"/>
      <c r="H47" s="48"/>
    </row>
    <row r="48" spans="1:8" ht="28.5">
      <c r="A48" s="68">
        <v>7</v>
      </c>
      <c r="B48" s="43"/>
      <c r="C48" s="67" t="s">
        <v>196</v>
      </c>
      <c r="D48" s="68" t="s">
        <v>178</v>
      </c>
      <c r="E48" s="69">
        <v>1</v>
      </c>
      <c r="F48" s="40"/>
      <c r="G48" s="40"/>
      <c r="H48" s="48"/>
    </row>
    <row r="49" spans="1:8" ht="14.25">
      <c r="A49" s="68">
        <v>8</v>
      </c>
      <c r="B49" s="43"/>
      <c r="C49" s="70" t="s">
        <v>197</v>
      </c>
      <c r="D49" s="68" t="s">
        <v>176</v>
      </c>
      <c r="E49" s="69">
        <v>1</v>
      </c>
      <c r="F49" s="40"/>
      <c r="G49" s="40"/>
      <c r="H49" s="48"/>
    </row>
    <row r="50" spans="1:8" ht="14.25">
      <c r="A50" s="68">
        <v>9</v>
      </c>
      <c r="B50" s="43"/>
      <c r="C50" s="67" t="s">
        <v>198</v>
      </c>
      <c r="D50" s="68" t="s">
        <v>176</v>
      </c>
      <c r="E50" s="69">
        <v>1</v>
      </c>
      <c r="F50" s="40"/>
      <c r="G50" s="40"/>
      <c r="H50" s="48"/>
    </row>
    <row r="51" spans="1:8" ht="14.25">
      <c r="A51" s="68">
        <v>10</v>
      </c>
      <c r="B51" s="43"/>
      <c r="C51" s="67" t="s">
        <v>199</v>
      </c>
      <c r="D51" s="68" t="s">
        <v>176</v>
      </c>
      <c r="E51" s="69">
        <v>2</v>
      </c>
      <c r="F51" s="40"/>
      <c r="G51" s="40"/>
      <c r="H51" s="48"/>
    </row>
    <row r="52" spans="1:8" ht="14.25">
      <c r="A52" s="68">
        <v>11</v>
      </c>
      <c r="B52" s="43"/>
      <c r="C52" s="67" t="s">
        <v>243</v>
      </c>
      <c r="D52" s="68" t="s">
        <v>178</v>
      </c>
      <c r="E52" s="69">
        <v>1</v>
      </c>
      <c r="F52" s="40"/>
      <c r="G52" s="40"/>
      <c r="H52" s="48"/>
    </row>
    <row r="53" spans="1:8" ht="14.25">
      <c r="A53" s="43">
        <v>12</v>
      </c>
      <c r="B53" s="43"/>
      <c r="C53" s="67" t="s">
        <v>244</v>
      </c>
      <c r="D53" s="68" t="s">
        <v>242</v>
      </c>
      <c r="E53" s="69">
        <v>1</v>
      </c>
      <c r="F53" s="40"/>
      <c r="G53" s="40"/>
      <c r="H53" s="48"/>
    </row>
    <row r="54" spans="1:8" ht="15">
      <c r="A54" s="43"/>
      <c r="B54" s="39"/>
      <c r="C54" s="49" t="s">
        <v>86</v>
      </c>
      <c r="D54" s="39"/>
      <c r="E54" s="39"/>
      <c r="F54" s="39"/>
      <c r="G54" s="39"/>
      <c r="H54" s="50"/>
    </row>
    <row r="55" spans="1:8" ht="18.75" customHeight="1">
      <c r="A55" s="9"/>
      <c r="B55" s="4"/>
      <c r="C55" s="10" t="s">
        <v>248</v>
      </c>
      <c r="D55" s="9"/>
      <c r="E55" s="9"/>
      <c r="F55" s="9"/>
      <c r="G55" s="9"/>
      <c r="H55" s="9"/>
    </row>
    <row r="56" spans="1:8" ht="17.25" customHeight="1">
      <c r="A56" s="9"/>
      <c r="B56" s="9"/>
      <c r="C56" s="10" t="s">
        <v>193</v>
      </c>
      <c r="D56" s="9"/>
      <c r="E56" s="9"/>
      <c r="F56" s="9"/>
      <c r="G56" s="9"/>
      <c r="H56" s="9"/>
    </row>
    <row r="57" spans="1:8" s="257" customFormat="1" ht="25.5">
      <c r="A57" s="4">
        <v>1</v>
      </c>
      <c r="B57" s="4"/>
      <c r="C57" s="132" t="s">
        <v>488</v>
      </c>
      <c r="D57" s="255" t="s">
        <v>133</v>
      </c>
      <c r="E57" s="256">
        <v>85.7</v>
      </c>
      <c r="F57" s="11"/>
      <c r="G57" s="11"/>
      <c r="H57" s="32"/>
    </row>
    <row r="58" spans="1:8" s="257" customFormat="1" ht="25.5" customHeight="1">
      <c r="A58" s="4">
        <v>2</v>
      </c>
      <c r="B58" s="4"/>
      <c r="C58" s="132" t="s">
        <v>489</v>
      </c>
      <c r="D58" s="255" t="s">
        <v>133</v>
      </c>
      <c r="E58" s="256">
        <v>31.6</v>
      </c>
      <c r="F58" s="11"/>
      <c r="G58" s="11"/>
      <c r="H58" s="32"/>
    </row>
    <row r="59" spans="1:8" s="257" customFormat="1" ht="31.5" customHeight="1">
      <c r="A59" s="4">
        <v>3</v>
      </c>
      <c r="B59" s="4"/>
      <c r="C59" s="132" t="s">
        <v>430</v>
      </c>
      <c r="D59" s="255" t="s">
        <v>178</v>
      </c>
      <c r="E59" s="256">
        <v>3</v>
      </c>
      <c r="F59" s="11"/>
      <c r="G59" s="11"/>
      <c r="H59" s="32"/>
    </row>
    <row r="60" spans="1:8" s="257" customFormat="1" ht="18.75" customHeight="1">
      <c r="A60" s="4">
        <v>4</v>
      </c>
      <c r="B60" s="4"/>
      <c r="C60" s="261" t="s">
        <v>432</v>
      </c>
      <c r="D60" s="255" t="s">
        <v>178</v>
      </c>
      <c r="E60" s="256">
        <v>2</v>
      </c>
      <c r="F60" s="11"/>
      <c r="G60" s="11"/>
      <c r="H60" s="32"/>
    </row>
    <row r="61" spans="1:8" s="257" customFormat="1" ht="19.5" customHeight="1">
      <c r="A61" s="4">
        <v>5</v>
      </c>
      <c r="B61" s="4"/>
      <c r="C61" s="132" t="s">
        <v>245</v>
      </c>
      <c r="D61" s="255" t="s">
        <v>246</v>
      </c>
      <c r="E61" s="256">
        <v>2</v>
      </c>
      <c r="F61" s="11"/>
      <c r="G61" s="11"/>
      <c r="H61" s="32"/>
    </row>
    <row r="62" spans="1:8" s="257" customFormat="1" ht="16.5" customHeight="1">
      <c r="A62" s="4">
        <v>6</v>
      </c>
      <c r="B62" s="4"/>
      <c r="C62" s="132" t="s">
        <v>433</v>
      </c>
      <c r="D62" s="255" t="s">
        <v>246</v>
      </c>
      <c r="E62" s="256">
        <v>1</v>
      </c>
      <c r="F62" s="11"/>
      <c r="G62" s="11"/>
      <c r="H62" s="32"/>
    </row>
    <row r="63" spans="1:8" s="257" customFormat="1" ht="16.5" customHeight="1">
      <c r="A63" s="4">
        <v>7</v>
      </c>
      <c r="B63" s="4"/>
      <c r="C63" s="132" t="s">
        <v>434</v>
      </c>
      <c r="D63" s="255" t="s">
        <v>246</v>
      </c>
      <c r="E63" s="256">
        <v>2</v>
      </c>
      <c r="F63" s="11"/>
      <c r="G63" s="11"/>
      <c r="H63" s="32"/>
    </row>
    <row r="64" spans="1:8" s="257" customFormat="1" ht="16.5" customHeight="1">
      <c r="A64" s="4">
        <v>8</v>
      </c>
      <c r="B64" s="4"/>
      <c r="C64" s="132" t="s">
        <v>435</v>
      </c>
      <c r="D64" s="255" t="s">
        <v>246</v>
      </c>
      <c r="E64" s="256">
        <v>1</v>
      </c>
      <c r="F64" s="11"/>
      <c r="G64" s="11"/>
      <c r="H64" s="32"/>
    </row>
    <row r="65" spans="1:8" s="257" customFormat="1" ht="16.5" customHeight="1">
      <c r="A65" s="4">
        <v>9</v>
      </c>
      <c r="B65" s="4"/>
      <c r="C65" s="132" t="s">
        <v>436</v>
      </c>
      <c r="D65" s="255" t="s">
        <v>437</v>
      </c>
      <c r="E65" s="256">
        <v>18.5</v>
      </c>
      <c r="F65" s="11"/>
      <c r="G65" s="11"/>
      <c r="H65" s="32"/>
    </row>
    <row r="66" spans="1:8" s="257" customFormat="1" ht="16.5" customHeight="1">
      <c r="A66" s="4">
        <v>10</v>
      </c>
      <c r="B66" s="4"/>
      <c r="C66" s="132" t="s">
        <v>438</v>
      </c>
      <c r="D66" s="255" t="s">
        <v>437</v>
      </c>
      <c r="E66" s="256">
        <v>18.5</v>
      </c>
      <c r="F66" s="11"/>
      <c r="G66" s="11"/>
      <c r="H66" s="32"/>
    </row>
    <row r="67" spans="1:8" s="263" customFormat="1" ht="17.25" customHeight="1">
      <c r="A67" s="4">
        <v>11</v>
      </c>
      <c r="B67" s="262"/>
      <c r="C67" s="125" t="s">
        <v>244</v>
      </c>
      <c r="D67" s="125" t="s">
        <v>242</v>
      </c>
      <c r="E67" s="256">
        <v>1</v>
      </c>
      <c r="F67" s="11"/>
      <c r="G67" s="11"/>
      <c r="H67" s="32"/>
    </row>
    <row r="68" spans="1:8" ht="15" customHeight="1">
      <c r="A68" s="4"/>
      <c r="B68" s="9"/>
      <c r="C68" s="12" t="s">
        <v>86</v>
      </c>
      <c r="D68" s="9"/>
      <c r="E68" s="9"/>
      <c r="F68" s="9"/>
      <c r="G68" s="9"/>
      <c r="H68" s="33"/>
    </row>
    <row r="69" spans="1:8" ht="21" customHeight="1">
      <c r="A69" s="9"/>
      <c r="B69" s="9"/>
      <c r="C69" s="10" t="s">
        <v>247</v>
      </c>
      <c r="D69" s="9"/>
      <c r="E69" s="9"/>
      <c r="F69" s="9"/>
      <c r="G69" s="9"/>
      <c r="H69" s="31"/>
    </row>
    <row r="70" spans="1:8" s="257" customFormat="1" ht="30" customHeight="1">
      <c r="A70" s="4">
        <v>1</v>
      </c>
      <c r="B70" s="4"/>
      <c r="C70" s="132" t="s">
        <v>490</v>
      </c>
      <c r="D70" s="255" t="s">
        <v>133</v>
      </c>
      <c r="E70" s="256">
        <v>112.4</v>
      </c>
      <c r="F70" s="11"/>
      <c r="G70" s="11"/>
      <c r="H70" s="32"/>
    </row>
    <row r="71" spans="1:8" s="257" customFormat="1" ht="29.25" customHeight="1">
      <c r="A71" s="4">
        <v>2</v>
      </c>
      <c r="B71" s="4"/>
      <c r="C71" s="132" t="s">
        <v>491</v>
      </c>
      <c r="D71" s="255" t="s">
        <v>133</v>
      </c>
      <c r="E71" s="256">
        <v>99.1</v>
      </c>
      <c r="F71" s="11"/>
      <c r="G71" s="11"/>
      <c r="H71" s="32"/>
    </row>
    <row r="72" spans="1:8" s="257" customFormat="1" ht="28.5" customHeight="1">
      <c r="A72" s="4">
        <v>3</v>
      </c>
      <c r="B72" s="4"/>
      <c r="C72" s="132" t="s">
        <v>492</v>
      </c>
      <c r="D72" s="255" t="s">
        <v>133</v>
      </c>
      <c r="E72" s="256">
        <v>46.2</v>
      </c>
      <c r="F72" s="11"/>
      <c r="G72" s="11"/>
      <c r="H72" s="32"/>
    </row>
    <row r="73" spans="1:8" s="257" customFormat="1" ht="25.5">
      <c r="A73" s="4">
        <v>4</v>
      </c>
      <c r="B73" s="4"/>
      <c r="C73" s="132" t="s">
        <v>429</v>
      </c>
      <c r="D73" s="255" t="s">
        <v>178</v>
      </c>
      <c r="E73" s="256">
        <v>4</v>
      </c>
      <c r="F73" s="11"/>
      <c r="G73" s="11"/>
      <c r="H73" s="32"/>
    </row>
    <row r="74" spans="1:8" s="257" customFormat="1" ht="30.75" customHeight="1">
      <c r="A74" s="4">
        <v>5</v>
      </c>
      <c r="B74" s="4"/>
      <c r="C74" s="132" t="s">
        <v>431</v>
      </c>
      <c r="D74" s="255" t="s">
        <v>178</v>
      </c>
      <c r="E74" s="256">
        <v>10</v>
      </c>
      <c r="F74" s="11"/>
      <c r="G74" s="11"/>
      <c r="H74" s="32"/>
    </row>
    <row r="75" spans="1:8" s="104" customFormat="1" ht="18.75" customHeight="1">
      <c r="A75" s="4">
        <v>6</v>
      </c>
      <c r="B75" s="4"/>
      <c r="C75" s="125" t="s">
        <v>439</v>
      </c>
      <c r="D75" s="255" t="s">
        <v>164</v>
      </c>
      <c r="E75" s="256">
        <v>26</v>
      </c>
      <c r="F75" s="11"/>
      <c r="G75" s="11"/>
      <c r="H75" s="32"/>
    </row>
    <row r="76" spans="1:8" s="257" customFormat="1" ht="17.25" customHeight="1">
      <c r="A76" s="4">
        <v>7</v>
      </c>
      <c r="B76" s="4"/>
      <c r="C76" s="132" t="s">
        <v>440</v>
      </c>
      <c r="D76" s="255" t="s">
        <v>164</v>
      </c>
      <c r="E76" s="256">
        <v>5</v>
      </c>
      <c r="F76" s="11"/>
      <c r="G76" s="11"/>
      <c r="H76" s="32"/>
    </row>
    <row r="77" spans="1:8" s="257" customFormat="1" ht="16.5" customHeight="1">
      <c r="A77" s="4">
        <v>8</v>
      </c>
      <c r="B77" s="4"/>
      <c r="C77" s="132" t="s">
        <v>245</v>
      </c>
      <c r="D77" s="255" t="s">
        <v>246</v>
      </c>
      <c r="E77" s="256">
        <v>1</v>
      </c>
      <c r="F77" s="11"/>
      <c r="G77" s="11"/>
      <c r="H77" s="32"/>
    </row>
    <row r="78" spans="1:8" s="257" customFormat="1" ht="18" customHeight="1">
      <c r="A78" s="4">
        <v>9</v>
      </c>
      <c r="B78" s="4"/>
      <c r="C78" s="132" t="s">
        <v>433</v>
      </c>
      <c r="D78" s="255" t="s">
        <v>246</v>
      </c>
      <c r="E78" s="256">
        <v>1</v>
      </c>
      <c r="F78" s="11"/>
      <c r="G78" s="11"/>
      <c r="H78" s="32"/>
    </row>
    <row r="79" spans="1:8" s="257" customFormat="1" ht="16.5" customHeight="1">
      <c r="A79" s="4">
        <v>10</v>
      </c>
      <c r="B79" s="4"/>
      <c r="C79" s="132" t="s">
        <v>434</v>
      </c>
      <c r="D79" s="255" t="s">
        <v>246</v>
      </c>
      <c r="E79" s="256">
        <v>2</v>
      </c>
      <c r="F79" s="11"/>
      <c r="G79" s="11"/>
      <c r="H79" s="32"/>
    </row>
    <row r="80" spans="1:8" s="257" customFormat="1" ht="16.5" customHeight="1">
      <c r="A80" s="4">
        <v>11</v>
      </c>
      <c r="B80" s="4"/>
      <c r="C80" s="132" t="s">
        <v>435</v>
      </c>
      <c r="D80" s="255" t="s">
        <v>246</v>
      </c>
      <c r="E80" s="256">
        <v>1</v>
      </c>
      <c r="F80" s="11"/>
      <c r="G80" s="11"/>
      <c r="H80" s="32"/>
    </row>
    <row r="81" spans="1:8" s="257" customFormat="1" ht="15.75" customHeight="1">
      <c r="A81" s="4">
        <v>12</v>
      </c>
      <c r="B81" s="4"/>
      <c r="C81" s="132" t="s">
        <v>436</v>
      </c>
      <c r="D81" s="255" t="s">
        <v>437</v>
      </c>
      <c r="E81" s="256">
        <v>14.5</v>
      </c>
      <c r="F81" s="11"/>
      <c r="G81" s="11"/>
      <c r="H81" s="32"/>
    </row>
    <row r="82" spans="1:8" s="257" customFormat="1" ht="15" customHeight="1">
      <c r="A82" s="4">
        <v>13</v>
      </c>
      <c r="B82" s="4"/>
      <c r="C82" s="132" t="s">
        <v>438</v>
      </c>
      <c r="D82" s="255" t="s">
        <v>437</v>
      </c>
      <c r="E82" s="256">
        <v>14.5</v>
      </c>
      <c r="F82" s="11"/>
      <c r="G82" s="11"/>
      <c r="H82" s="32"/>
    </row>
    <row r="83" spans="1:8" s="257" customFormat="1" ht="17.25" customHeight="1">
      <c r="A83" s="4">
        <v>14</v>
      </c>
      <c r="B83" s="4"/>
      <c r="C83" s="132" t="s">
        <v>493</v>
      </c>
      <c r="D83" s="255" t="s">
        <v>2</v>
      </c>
      <c r="E83" s="256">
        <v>48</v>
      </c>
      <c r="F83" s="11"/>
      <c r="G83" s="11"/>
      <c r="H83" s="32"/>
    </row>
    <row r="84" spans="1:8" ht="15" customHeight="1">
      <c r="A84" s="4"/>
      <c r="B84" s="9"/>
      <c r="C84" s="12" t="s">
        <v>86</v>
      </c>
      <c r="D84" s="9"/>
      <c r="E84" s="9"/>
      <c r="F84" s="9"/>
      <c r="G84" s="9"/>
      <c r="H84" s="33"/>
    </row>
    <row r="85" spans="1:8" ht="15" customHeight="1">
      <c r="A85" s="14"/>
      <c r="B85" s="15"/>
      <c r="C85" s="12" t="s">
        <v>103</v>
      </c>
      <c r="D85" s="9"/>
      <c r="E85" s="9"/>
      <c r="F85" s="9"/>
      <c r="G85" s="9"/>
      <c r="H85" s="33"/>
    </row>
    <row r="86" spans="1:8" ht="15" customHeight="1">
      <c r="A86" s="16"/>
      <c r="B86" s="1"/>
      <c r="C86" s="1"/>
      <c r="D86" s="9"/>
      <c r="E86" s="17"/>
      <c r="F86" s="360"/>
      <c r="G86" s="360"/>
      <c r="H86" s="30"/>
    </row>
    <row r="87" spans="1:8" ht="15" customHeight="1">
      <c r="A87" s="16"/>
      <c r="B87" s="1"/>
      <c r="C87" s="1"/>
      <c r="D87" s="9"/>
      <c r="E87" s="9"/>
      <c r="F87" s="360"/>
      <c r="G87" s="360"/>
      <c r="H87" s="32"/>
    </row>
    <row r="88" spans="1:8" ht="12.75">
      <c r="A88" s="16"/>
      <c r="B88" s="1"/>
      <c r="C88" s="1"/>
      <c r="D88" s="1"/>
      <c r="E88" s="1"/>
      <c r="F88" s="1"/>
      <c r="G88" s="1"/>
      <c r="H88" s="1"/>
    </row>
    <row r="89" spans="1:8" ht="12.75">
      <c r="A89" s="19" t="s">
        <v>104</v>
      </c>
      <c r="B89" s="1"/>
      <c r="C89" s="20"/>
      <c r="D89" s="21"/>
      <c r="E89" s="21"/>
      <c r="F89" s="21"/>
      <c r="G89" s="21"/>
      <c r="H89" s="21"/>
    </row>
    <row r="90" spans="1:8" ht="12.75">
      <c r="A90" s="19"/>
      <c r="B90" s="1"/>
      <c r="C90" s="343"/>
      <c r="D90" s="343"/>
      <c r="E90" s="343"/>
      <c r="F90" s="15"/>
      <c r="G90" s="15"/>
      <c r="H90" s="15"/>
    </row>
    <row r="91" spans="1:8" ht="18">
      <c r="A91" s="16"/>
      <c r="B91" s="1"/>
      <c r="C91" s="348"/>
      <c r="D91" s="349"/>
      <c r="E91" s="349"/>
      <c r="F91" s="349"/>
      <c r="G91" s="349"/>
      <c r="H91" s="349"/>
    </row>
    <row r="92" spans="1:8" ht="18">
      <c r="A92" s="16"/>
      <c r="B92" s="1"/>
      <c r="C92" s="45"/>
      <c r="D92" s="46"/>
      <c r="E92" s="46"/>
      <c r="F92" s="46"/>
      <c r="G92" s="46"/>
      <c r="H92" s="46"/>
    </row>
    <row r="93" spans="1:8" ht="18">
      <c r="A93" s="16"/>
      <c r="B93" s="1"/>
      <c r="C93" s="45"/>
      <c r="D93" s="46"/>
      <c r="E93" s="46"/>
      <c r="F93" s="46"/>
      <c r="G93" s="46"/>
      <c r="H93" s="46"/>
    </row>
    <row r="94" spans="1:8" ht="18">
      <c r="A94" s="16"/>
      <c r="B94" s="1"/>
      <c r="C94" s="45"/>
      <c r="D94" s="46"/>
      <c r="E94" s="46"/>
      <c r="F94" s="46"/>
      <c r="G94" s="46"/>
      <c r="H94" s="46"/>
    </row>
    <row r="95" spans="1:8" ht="18">
      <c r="A95" s="16"/>
      <c r="B95" s="1"/>
      <c r="C95" s="45"/>
      <c r="D95" s="46"/>
      <c r="E95" s="46"/>
      <c r="F95" s="46"/>
      <c r="G95" s="46"/>
      <c r="H95" s="46"/>
    </row>
    <row r="96" spans="1:8" ht="18">
      <c r="A96" s="16"/>
      <c r="B96" s="1"/>
      <c r="C96" s="45"/>
      <c r="D96" s="46"/>
      <c r="E96" s="46"/>
      <c r="F96" s="46"/>
      <c r="G96" s="46"/>
      <c r="H96" s="46"/>
    </row>
    <row r="97" spans="1:8" ht="18">
      <c r="A97" s="16"/>
      <c r="B97" s="1"/>
      <c r="C97" s="45"/>
      <c r="D97" s="46"/>
      <c r="E97" s="46"/>
      <c r="F97" s="46"/>
      <c r="G97" s="46"/>
      <c r="H97" s="46"/>
    </row>
    <row r="98" spans="1:8" ht="18">
      <c r="A98" s="16"/>
      <c r="B98" s="1"/>
      <c r="C98" s="45"/>
      <c r="D98" s="46"/>
      <c r="E98" s="46"/>
      <c r="F98" s="46"/>
      <c r="G98" s="46"/>
      <c r="H98" s="46"/>
    </row>
    <row r="99" spans="1:8" ht="18">
      <c r="A99" s="16"/>
      <c r="B99" s="1"/>
      <c r="C99" s="45"/>
      <c r="D99" s="46"/>
      <c r="E99" s="46"/>
      <c r="F99" s="46"/>
      <c r="G99" s="46"/>
      <c r="H99" s="46"/>
    </row>
    <row r="100" spans="1:8" ht="18">
      <c r="A100" s="16"/>
      <c r="B100" s="1"/>
      <c r="C100" s="45"/>
      <c r="D100" s="46"/>
      <c r="E100" s="46"/>
      <c r="F100" s="46"/>
      <c r="G100" s="46"/>
      <c r="H100" s="46"/>
    </row>
    <row r="101" spans="1:8" ht="18">
      <c r="A101" s="16"/>
      <c r="B101" s="1"/>
      <c r="C101" s="45"/>
      <c r="D101" s="46"/>
      <c r="E101" s="46"/>
      <c r="F101" s="46"/>
      <c r="G101" s="46"/>
      <c r="H101" s="46"/>
    </row>
    <row r="102" spans="1:8" ht="18">
      <c r="A102" s="16"/>
      <c r="B102" s="1"/>
      <c r="C102" s="45"/>
      <c r="D102" s="46"/>
      <c r="E102" s="46"/>
      <c r="F102" s="46"/>
      <c r="G102" s="46"/>
      <c r="H102" s="46"/>
    </row>
    <row r="103" spans="1:8" ht="18">
      <c r="A103" s="16"/>
      <c r="B103" s="1"/>
      <c r="C103" s="45"/>
      <c r="D103" s="46"/>
      <c r="E103" s="46"/>
      <c r="F103" s="46"/>
      <c r="G103" s="46"/>
      <c r="H103" s="46"/>
    </row>
    <row r="104" spans="1:8" ht="18">
      <c r="A104" s="16"/>
      <c r="B104" s="1"/>
      <c r="C104" s="45"/>
      <c r="D104" s="46"/>
      <c r="E104" s="46"/>
      <c r="F104" s="46"/>
      <c r="G104" s="46"/>
      <c r="H104" s="46"/>
    </row>
    <row r="105" spans="1:8" ht="18">
      <c r="A105" s="16"/>
      <c r="B105" s="1"/>
      <c r="C105" s="45"/>
      <c r="D105" s="46"/>
      <c r="E105" s="46"/>
      <c r="F105" s="46"/>
      <c r="G105" s="46"/>
      <c r="H105" s="46"/>
    </row>
    <row r="106" spans="1:8" ht="18">
      <c r="A106" s="16"/>
      <c r="B106" s="1"/>
      <c r="C106" s="45"/>
      <c r="D106" s="46"/>
      <c r="E106" s="46"/>
      <c r="F106" s="46"/>
      <c r="G106" s="46"/>
      <c r="H106" s="46"/>
    </row>
    <row r="107" spans="1:8" ht="18">
      <c r="A107" s="16"/>
      <c r="B107" s="1"/>
      <c r="C107" s="45"/>
      <c r="D107" s="46"/>
      <c r="E107" s="46"/>
      <c r="F107" s="46"/>
      <c r="G107" s="46"/>
      <c r="H107" s="46"/>
    </row>
    <row r="108" spans="1:8" ht="18">
      <c r="A108" s="16"/>
      <c r="B108" s="1"/>
      <c r="C108" s="45"/>
      <c r="D108" s="46"/>
      <c r="E108" s="46"/>
      <c r="F108" s="46"/>
      <c r="G108" s="46"/>
      <c r="H108" s="46"/>
    </row>
    <row r="109" spans="1:8" ht="18">
      <c r="A109" s="16"/>
      <c r="B109" s="1"/>
      <c r="C109" s="45"/>
      <c r="D109" s="46"/>
      <c r="E109" s="46"/>
      <c r="F109" s="46"/>
      <c r="G109" s="46"/>
      <c r="H109" s="46"/>
    </row>
    <row r="110" spans="1:8" ht="18">
      <c r="A110" s="16"/>
      <c r="B110" s="1"/>
      <c r="C110" s="45"/>
      <c r="D110" s="46"/>
      <c r="E110" s="46"/>
      <c r="F110" s="46"/>
      <c r="G110" s="46"/>
      <c r="H110" s="46"/>
    </row>
    <row r="111" spans="1:8" ht="18">
      <c r="A111" s="16"/>
      <c r="B111" s="1"/>
      <c r="C111" s="45"/>
      <c r="D111" s="46"/>
      <c r="E111" s="46"/>
      <c r="F111" s="46"/>
      <c r="G111" s="46"/>
      <c r="H111" s="46"/>
    </row>
    <row r="112" spans="1:8" ht="18">
      <c r="A112" s="16"/>
      <c r="B112" s="1"/>
      <c r="C112" s="45"/>
      <c r="D112" s="46"/>
      <c r="E112" s="46"/>
      <c r="F112" s="46"/>
      <c r="G112" s="46"/>
      <c r="H112" s="46"/>
    </row>
    <row r="113" spans="1:8" ht="18">
      <c r="A113" s="16"/>
      <c r="B113" s="1"/>
      <c r="C113" s="45"/>
      <c r="D113" s="46"/>
      <c r="E113" s="46"/>
      <c r="F113" s="46"/>
      <c r="G113" s="46"/>
      <c r="H113" s="46"/>
    </row>
    <row r="114" spans="1:8" ht="15">
      <c r="A114" s="14"/>
      <c r="B114" s="15"/>
      <c r="C114" s="358"/>
      <c r="D114" s="358"/>
      <c r="E114" s="358"/>
      <c r="F114" s="46"/>
      <c r="G114" s="46"/>
      <c r="H114" s="46"/>
    </row>
    <row r="115" spans="1:8" ht="18">
      <c r="A115" s="14"/>
      <c r="B115" s="15"/>
      <c r="C115" s="45"/>
      <c r="D115" s="46"/>
      <c r="E115" s="46"/>
      <c r="F115" s="46"/>
      <c r="G115" s="46"/>
      <c r="H115" s="46"/>
    </row>
    <row r="116" spans="1:8" ht="12.75">
      <c r="A116" s="14"/>
      <c r="B116" s="15"/>
      <c r="C116" s="280"/>
      <c r="D116" s="14"/>
      <c r="E116" s="14"/>
      <c r="F116" s="14"/>
      <c r="G116" s="14"/>
      <c r="H116" s="14"/>
    </row>
    <row r="117" spans="1:8" ht="12.75">
      <c r="A117" s="358"/>
      <c r="B117" s="358"/>
      <c r="C117" s="358"/>
      <c r="D117" s="15"/>
      <c r="E117" s="15"/>
      <c r="F117" s="15"/>
      <c r="G117" s="15"/>
      <c r="H117" s="15"/>
    </row>
    <row r="118" spans="1:8" ht="12.75">
      <c r="A118" s="147"/>
      <c r="B118" s="147"/>
      <c r="C118" s="147"/>
      <c r="D118" s="15"/>
      <c r="E118" s="15"/>
      <c r="F118" s="15"/>
      <c r="G118" s="15"/>
      <c r="H118" s="15"/>
    </row>
    <row r="119" spans="1:8" ht="12.75">
      <c r="A119" s="147"/>
      <c r="B119" s="147"/>
      <c r="C119" s="147"/>
      <c r="D119" s="15"/>
      <c r="E119" s="15"/>
      <c r="F119" s="15"/>
      <c r="G119" s="15"/>
      <c r="H119" s="15"/>
    </row>
    <row r="120" spans="1:8" ht="12.75">
      <c r="A120" s="147"/>
      <c r="B120" s="147"/>
      <c r="C120" s="147"/>
      <c r="D120" s="15"/>
      <c r="E120" s="15"/>
      <c r="F120" s="15"/>
      <c r="G120" s="15"/>
      <c r="H120" s="15"/>
    </row>
    <row r="121" spans="1:8" ht="12" customHeight="1">
      <c r="A121" s="101"/>
      <c r="B121" s="101"/>
      <c r="C121" s="101"/>
      <c r="D121" s="101"/>
      <c r="E121" s="101"/>
      <c r="F121" s="101"/>
      <c r="G121" s="101"/>
      <c r="H121" s="101"/>
    </row>
  </sheetData>
  <mergeCells count="14">
    <mergeCell ref="F86:G86"/>
    <mergeCell ref="F87:G87"/>
    <mergeCell ref="A8:D8"/>
    <mergeCell ref="A9:C9"/>
    <mergeCell ref="C1:F1"/>
    <mergeCell ref="A117:C117"/>
    <mergeCell ref="C91:H91"/>
    <mergeCell ref="C114:E114"/>
    <mergeCell ref="C90:E90"/>
    <mergeCell ref="A3:H3"/>
    <mergeCell ref="A4:H4"/>
    <mergeCell ref="A6:C6"/>
    <mergeCell ref="A7:C7"/>
    <mergeCell ref="A10:E10"/>
  </mergeCells>
  <printOptions/>
  <pageMargins left="0.7480314960629921" right="0.1968503937007874" top="0.7874015748031497" bottom="0.7874015748031497" header="0.5118110236220472" footer="0.5118110236220472"/>
  <pageSetup horizontalDpi="200" verticalDpi="200" orientation="portrait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2010-08-05T08:27:08Z</cp:lastPrinted>
  <dcterms:created xsi:type="dcterms:W3CDTF">2007-08-02T09:15:42Z</dcterms:created>
  <dcterms:modified xsi:type="dcterms:W3CDTF">2010-10-01T12:10:50Z</dcterms:modified>
  <cp:category/>
  <cp:version/>
  <cp:contentType/>
  <cp:contentStatus/>
</cp:coreProperties>
</file>