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0 PRO\10 PRO Projektid\Valga-Valka IPS PRO 2017_nr 1572\TELLIJA_CD\PÕHIPROJEKT_vers.3\LAT\2_Architectural part\2.1_Territorial part_TS\DOC\"/>
    </mc:Choice>
  </mc:AlternateContent>
  <bookViews>
    <workbookView xWindow="0" yWindow="0" windowWidth="20730" windowHeight="7440" tabRatio="854"/>
  </bookViews>
  <sheets>
    <sheet name="Seguma_Valka" sheetId="12" r:id="rId1"/>
  </sheets>
  <definedNames>
    <definedName name="_xlnm.Print_Area" localSheetId="0">Seguma_Valka!$A$1:$AD$44</definedName>
  </definedNames>
  <calcPr calcId="152511"/>
</workbook>
</file>

<file path=xl/calcChain.xml><?xml version="1.0" encoding="utf-8"?>
<calcChain xmlns="http://schemas.openxmlformats.org/spreadsheetml/2006/main">
  <c r="U43" i="12" l="1"/>
  <c r="U36" i="12"/>
  <c r="U21" i="12"/>
  <c r="U13" i="12"/>
  <c r="U10" i="12"/>
  <c r="E41" i="12" l="1"/>
  <c r="L41" i="12"/>
  <c r="N41" i="12"/>
  <c r="P41" i="12"/>
  <c r="Q41" i="12"/>
  <c r="T41" i="12"/>
  <c r="Y41" i="12"/>
  <c r="Z41" i="12"/>
  <c r="AA41" i="12"/>
  <c r="AC41" i="12"/>
  <c r="O40" i="12"/>
  <c r="O41" i="12" s="1"/>
  <c r="M40" i="12"/>
  <c r="M41" i="12" s="1"/>
  <c r="J40" i="12"/>
  <c r="J41" i="12" s="1"/>
  <c r="I40" i="12"/>
  <c r="I41" i="12" s="1"/>
  <c r="AB40" i="12"/>
  <c r="AB41" i="12" s="1"/>
  <c r="AD40" i="12"/>
  <c r="AD41" i="12" s="1"/>
  <c r="E36" i="12"/>
  <c r="I36" i="12"/>
  <c r="J36" i="12"/>
  <c r="L36" i="12"/>
  <c r="N36" i="12"/>
  <c r="P36" i="12"/>
  <c r="X36" i="12"/>
  <c r="Y36" i="12"/>
  <c r="Z36" i="12"/>
  <c r="AC36" i="12"/>
  <c r="AD35" i="12"/>
  <c r="AD36" i="12" s="1"/>
  <c r="M35" i="12"/>
  <c r="M36" i="12" s="1"/>
  <c r="O35" i="12"/>
  <c r="O36" i="12" s="1"/>
  <c r="E31" i="12"/>
  <c r="I31" i="12"/>
  <c r="N31" i="12"/>
  <c r="X31" i="12"/>
  <c r="O30" i="12"/>
  <c r="O31" i="12" s="1"/>
  <c r="K26" i="12"/>
  <c r="K43" i="12" s="1"/>
  <c r="P26" i="12"/>
  <c r="S26" i="12"/>
  <c r="T26" i="12"/>
  <c r="W26" i="12"/>
  <c r="W43" i="12" s="1"/>
  <c r="X26" i="12"/>
  <c r="Y26" i="12"/>
  <c r="AA26" i="12"/>
  <c r="AC26" i="12"/>
  <c r="J25" i="12" l="1"/>
  <c r="J26" i="12" s="1"/>
  <c r="L25" i="12"/>
  <c r="L26" i="12" s="1"/>
  <c r="AD25" i="12"/>
  <c r="AD26" i="12" s="1"/>
  <c r="AB25" i="12"/>
  <c r="AB26" i="12" s="1"/>
  <c r="R19" i="12"/>
  <c r="S19" i="12"/>
  <c r="S21" i="12" s="1"/>
  <c r="S43" i="12" s="1"/>
  <c r="X19" i="12"/>
  <c r="AC18" i="12"/>
  <c r="AD18" i="12" s="1"/>
  <c r="AD19" i="12" s="1"/>
  <c r="J18" i="12"/>
  <c r="L18" i="12"/>
  <c r="L19" i="12" s="1"/>
  <c r="I16" i="12"/>
  <c r="J16" i="12"/>
  <c r="Q16" i="12"/>
  <c r="Q21" i="12" s="1"/>
  <c r="Q43" i="12" s="1"/>
  <c r="R16" i="12"/>
  <c r="T16" i="12"/>
  <c r="Y16" i="12"/>
  <c r="AA16" i="12"/>
  <c r="AA21" i="12" s="1"/>
  <c r="AA43" i="12" s="1"/>
  <c r="AC16" i="12"/>
  <c r="AB15" i="12"/>
  <c r="AB16" i="12" s="1"/>
  <c r="AB21" i="12" s="1"/>
  <c r="AD15" i="12"/>
  <c r="AD16" i="12" s="1"/>
  <c r="L15" i="12"/>
  <c r="L16" i="12" s="1"/>
  <c r="J13" i="12"/>
  <c r="R13" i="12"/>
  <c r="T13" i="12"/>
  <c r="T21" i="12" s="1"/>
  <c r="T43" i="12" s="1"/>
  <c r="V13" i="12"/>
  <c r="V21" i="12" s="1"/>
  <c r="V43" i="12" s="1"/>
  <c r="J10" i="12"/>
  <c r="E10" i="12"/>
  <c r="E21" i="12" s="1"/>
  <c r="E43" i="12" s="1"/>
  <c r="F10" i="12"/>
  <c r="F21" i="12" s="1"/>
  <c r="F43" i="12" s="1"/>
  <c r="G10" i="12"/>
  <c r="G21" i="12" s="1"/>
  <c r="G43" i="12" s="1"/>
  <c r="H10" i="12"/>
  <c r="H21" i="12" s="1"/>
  <c r="H43" i="12" s="1"/>
  <c r="L10" i="12"/>
  <c r="P10" i="12"/>
  <c r="P21" i="12" s="1"/>
  <c r="P43" i="12" s="1"/>
  <c r="X10" i="12"/>
  <c r="X21" i="12" s="1"/>
  <c r="X43" i="12" s="1"/>
  <c r="Y10" i="12"/>
  <c r="Z10" i="12"/>
  <c r="Z21" i="12" s="1"/>
  <c r="Z43" i="12" s="1"/>
  <c r="AC10" i="12"/>
  <c r="AD12" i="12"/>
  <c r="AD13" i="12" s="1"/>
  <c r="L12" i="12"/>
  <c r="L13" i="12" s="1"/>
  <c r="AB43" i="12" l="1"/>
  <c r="Y21" i="12"/>
  <c r="Y43" i="12" s="1"/>
  <c r="M15" i="12"/>
  <c r="M16" i="12" s="1"/>
  <c r="AC13" i="12"/>
  <c r="M18" i="12"/>
  <c r="M19" i="12" s="1"/>
  <c r="R21" i="12"/>
  <c r="R43" i="12" s="1"/>
  <c r="L21" i="12"/>
  <c r="L43" i="12" s="1"/>
  <c r="M12" i="12"/>
  <c r="M13" i="12" s="1"/>
  <c r="AC19" i="12"/>
  <c r="M25" i="12"/>
  <c r="M26" i="12" s="1"/>
  <c r="AD9" i="12"/>
  <c r="AD10" i="12" s="1"/>
  <c r="AD21" i="12" s="1"/>
  <c r="AD43" i="12" s="1"/>
  <c r="M9" i="12"/>
  <c r="M10" i="12" s="1"/>
  <c r="N9" i="12"/>
  <c r="I9" i="12"/>
  <c r="I10" i="12" s="1"/>
  <c r="M21" i="12" l="1"/>
  <c r="M43" i="12" s="1"/>
  <c r="AC21" i="12"/>
  <c r="AC43" i="12" s="1"/>
  <c r="O9" i="12"/>
  <c r="O10" i="12" s="1"/>
  <c r="O21" i="12" s="1"/>
  <c r="O43" i="12" s="1"/>
  <c r="N10" i="12"/>
  <c r="N21" i="12" s="1"/>
  <c r="N43" i="12" s="1"/>
  <c r="D41" i="12"/>
  <c r="D36" i="12"/>
  <c r="D31" i="12"/>
  <c r="J19" i="12"/>
  <c r="J21" i="12" s="1"/>
  <c r="J43" i="12" s="1"/>
  <c r="I13" i="12"/>
  <c r="I21" i="12" s="1"/>
  <c r="I43" i="12" s="1"/>
  <c r="D10" i="12"/>
  <c r="D21" i="12" l="1"/>
  <c r="D43" i="12" s="1"/>
</calcChain>
</file>

<file path=xl/sharedStrings.xml><?xml version="1.0" encoding="utf-8"?>
<sst xmlns="http://schemas.openxmlformats.org/spreadsheetml/2006/main" count="120" uniqueCount="74">
  <si>
    <t>PK</t>
  </si>
  <si>
    <t>hmin=20cm</t>
  </si>
  <si>
    <t>h=5cm</t>
  </si>
  <si>
    <t>m</t>
  </si>
  <si>
    <r>
      <t>m</t>
    </r>
    <r>
      <rPr>
        <vertAlign val="superscript"/>
        <sz val="11"/>
        <rFont val="Calibri"/>
        <family val="2"/>
        <charset val="186"/>
        <scheme val="minor"/>
      </rPr>
      <t>2</t>
    </r>
  </si>
  <si>
    <r>
      <t>m</t>
    </r>
    <r>
      <rPr>
        <vertAlign val="superscript"/>
        <sz val="11"/>
        <rFont val="Calibri"/>
        <family val="2"/>
        <charset val="186"/>
        <scheme val="minor"/>
      </rPr>
      <t>3</t>
    </r>
  </si>
  <si>
    <t>h=3cm</t>
  </si>
  <si>
    <t>m³</t>
  </si>
  <si>
    <t>h=7cm</t>
  </si>
  <si>
    <t>h=4cm</t>
  </si>
  <si>
    <t>h=15cm</t>
  </si>
  <si>
    <t>hmin=30cm</t>
  </si>
  <si>
    <t>h=10cm</t>
  </si>
  <si>
    <t>h=8cm</t>
  </si>
  <si>
    <t>0+00</t>
  </si>
  <si>
    <t>h=30cm</t>
  </si>
  <si>
    <t>h=25cm</t>
  </si>
  <si>
    <t>h=6.5cm</t>
  </si>
  <si>
    <t>h=12cm</t>
  </si>
  <si>
    <t>1+21R</t>
  </si>
  <si>
    <t>-</t>
  </si>
  <si>
    <t>0+00L</t>
  </si>
  <si>
    <t>0+00R</t>
  </si>
  <si>
    <t>2+36</t>
  </si>
  <si>
    <t>0+96L</t>
  </si>
  <si>
    <t>Posma sākums</t>
  </si>
  <si>
    <t>Posma beigas</t>
  </si>
  <si>
    <t>Porainais asfaltbetons AC 32 base</t>
  </si>
  <si>
    <t>Blīvais asfaltbetons AC 16 surf</t>
  </si>
  <si>
    <t>Porainais asfaltbetons AC 16 base + gilzonīts 10%</t>
  </si>
  <si>
    <t>Porainais asfaltbetons AC 32 base + gilzonīts 10%</t>
  </si>
  <si>
    <t>Frakcionētās kaļķakmens šķembas
pamata fr.32...63, skaldītā 16...32, 8...12</t>
  </si>
  <si>
    <t>Frakcionētās kaļķakmens šķembas 
pamata fr.16…32, skaldītā 8...12</t>
  </si>
  <si>
    <t>Frakcionētās kaļķakmens šķembas
pamata fr 16...32, skaldītā 8...12</t>
  </si>
  <si>
    <t>Drenāžas slānis, vidēji rupjā smilts, filtr. 
moodul≥1.0 m/dnn</t>
  </si>
  <si>
    <t>Ielas akmens "keramikas ķieģelis" (Dutch paver), sarkans, rupjināts 20x5x6.5</t>
  </si>
  <si>
    <t>Betona plātnes (gājēju ceļi) 60x100x12</t>
  </si>
  <si>
    <t>Ielas akmens (Losa Vulcano-Breinco vai analogs) 60x40x10</t>
  </si>
  <si>
    <t>Gumijas segums (spēļlaukums), dažādas krāsas</t>
  </si>
  <si>
    <t>Granīta šķembas</t>
  </si>
  <si>
    <t>Zaļā zona (augšanas substrāts un zāliena sēja)</t>
  </si>
  <si>
    <t>Bet. apmales akmens (100x20x8cm) kopā ar konst. (ietve)</t>
  </si>
  <si>
    <t>Montāžas slānis, rupjā smilts (zem bruģakmeņiem)</t>
  </si>
  <si>
    <t>Montāžas slānis, smilšu cementa maisījums (zem bruģakmeņiem)</t>
  </si>
  <si>
    <t>ETAPS LV 1.1</t>
  </si>
  <si>
    <t>Valkas autoosta</t>
  </si>
  <si>
    <t>KOPĀ</t>
  </si>
  <si>
    <t>Valkas centrālais laukums</t>
  </si>
  <si>
    <t>Raiņa iela</t>
  </si>
  <si>
    <t>Centra parks (blakus Varžupītei)</t>
  </si>
  <si>
    <t>ETAPS LV 1.1 KOPĀ</t>
  </si>
  <si>
    <t>ETAPS LV 1.2</t>
  </si>
  <si>
    <t>ETAPS LV 1.2 KOPĀ</t>
  </si>
  <si>
    <t>Spēļlaukums (slidkalniņu zona)</t>
  </si>
  <si>
    <t>ETAPS LV 1.3</t>
  </si>
  <si>
    <t>Piekļuve diviem īpašumiem</t>
  </si>
  <si>
    <t>ETAPS LV 1.3 KOPĀ</t>
  </si>
  <si>
    <t>ETAPS LV 2.1</t>
  </si>
  <si>
    <t>Rīgas iela</t>
  </si>
  <si>
    <t>ETAPS LV 2.1 KOPĀ</t>
  </si>
  <si>
    <t>ETAPS LV 2.2</t>
  </si>
  <si>
    <t>Latgales iela (t.sk. Latgales un Rīgas ielu krustojums)</t>
  </si>
  <si>
    <t>ETAPS LV 2.2 KOPĀ</t>
  </si>
  <si>
    <t>VISS KOPĀ</t>
  </si>
  <si>
    <t>Tilta darbu apjomi norādīti konstrukciju daļā!</t>
  </si>
  <si>
    <t>Valgas etaps 2.3 un Valkas etaps 2.1 jābūvē vienlaicīgi</t>
  </si>
  <si>
    <t>Kāpņu būves apjomi doti arhitektūras daļā!</t>
  </si>
  <si>
    <t>SEGUMA ATSKAITE</t>
  </si>
  <si>
    <t>Blīvais asfaltbetons AC 16 surf + gilzonīts 10%</t>
  </si>
  <si>
    <t>Bet. apmales akmens (100x30x15) kopā ar konst. (brauktuve)</t>
  </si>
  <si>
    <t>h=6cm</t>
  </si>
  <si>
    <t>Reljefs plātne 30x30, vienā rindā</t>
  </si>
  <si>
    <t xml:space="preserve">Akmens Mõisakivi "MINI" (pelēks) 14x14x7 vai analogs </t>
  </si>
  <si>
    <t xml:space="preserve">Ielas akmens (Losa Vulcano-Breinco vai analogs), rupjināts 30x10x10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</si>
</sst>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sz val="11"/>
      <color indexed="10"/>
      <name val="Calibri"/>
      <family val="2"/>
      <charset val="186"/>
      <scheme val="minor"/>
    </font>
    <font>
      <sz val="9"/>
      <color theme="0" tint="-0.499984740745262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6">
    <xf numFmtId="0" fontId="0" fillId="0" borderId="0" xfId="0"/>
    <xf numFmtId="0" fontId="0" fillId="0" borderId="0" xfId="0" applyFill="1"/>
    <xf numFmtId="0" fontId="0" fillId="0" borderId="0" xfId="0" applyFont="1" applyFill="1"/>
    <xf numFmtId="1" fontId="0" fillId="0" borderId="0" xfId="0" applyNumberFormat="1" applyFont="1" applyFill="1"/>
    <xf numFmtId="0" fontId="0" fillId="0" borderId="0" xfId="0" applyFont="1" applyFill="1" applyAlignment="1"/>
    <xf numFmtId="0" fontId="0" fillId="0" borderId="0" xfId="0" applyFont="1" applyFill="1" applyBorder="1"/>
    <xf numFmtId="0" fontId="6" fillId="0" borderId="0" xfId="0" applyFont="1" applyFill="1"/>
    <xf numFmtId="1" fontId="6" fillId="0" borderId="0" xfId="0" applyNumberFormat="1" applyFont="1" applyFill="1"/>
    <xf numFmtId="3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/>
    <xf numFmtId="3" fontId="7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3" fontId="2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/>
    </xf>
    <xf numFmtId="1" fontId="0" fillId="0" borderId="0" xfId="0" applyNumberForma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 vertical="center"/>
    </xf>
    <xf numFmtId="3" fontId="0" fillId="0" borderId="0" xfId="0" applyNumberFormat="1" applyFont="1" applyFill="1"/>
    <xf numFmtId="0" fontId="0" fillId="0" borderId="0" xfId="0" applyFont="1" applyFill="1" applyAlignment="1">
      <alignment wrapText="1"/>
    </xf>
    <xf numFmtId="0" fontId="2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 wrapText="1"/>
    </xf>
    <xf numFmtId="1" fontId="2" fillId="0" borderId="18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left" vertical="center" wrapText="1"/>
    </xf>
    <xf numFmtId="164" fontId="4" fillId="4" borderId="26" xfId="0" applyNumberFormat="1" applyFont="1" applyFill="1" applyBorder="1" applyAlignment="1">
      <alignment horizontal="left" vertical="center" wrapText="1"/>
    </xf>
    <xf numFmtId="164" fontId="4" fillId="2" borderId="19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164" fontId="4" fillId="2" borderId="20" xfId="0" applyNumberFormat="1" applyFont="1" applyFill="1" applyBorder="1" applyAlignment="1">
      <alignment horizontal="left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0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>
      <alignment horizontal="left" vertical="center" wrapText="1"/>
    </xf>
    <xf numFmtId="164" fontId="4" fillId="5" borderId="13" xfId="0" applyNumberFormat="1" applyFont="1" applyFill="1" applyBorder="1" applyAlignment="1">
      <alignment horizontal="left" vertical="center" wrapText="1"/>
    </xf>
    <xf numFmtId="164" fontId="4" fillId="5" borderId="3" xfId="0" applyNumberFormat="1" applyFont="1" applyFill="1" applyBorder="1" applyAlignment="1">
      <alignment horizontal="left" vertical="center" wrapText="1"/>
    </xf>
    <xf numFmtId="164" fontId="4" fillId="5" borderId="14" xfId="0" applyNumberFormat="1" applyFont="1" applyFill="1" applyBorder="1" applyAlignment="1">
      <alignment horizontal="left" vertical="center" wrapText="1"/>
    </xf>
    <xf numFmtId="164" fontId="4" fillId="3" borderId="1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164" fontId="4" fillId="0" borderId="24" xfId="0" applyNumberFormat="1" applyFont="1" applyFill="1" applyBorder="1" applyAlignment="1">
      <alignment horizontal="center" vertical="center" wrapText="1"/>
    </xf>
    <xf numFmtId="164" fontId="4" fillId="0" borderId="25" xfId="0" applyNumberFormat="1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left" vertical="center"/>
    </xf>
    <xf numFmtId="164" fontId="4" fillId="5" borderId="3" xfId="0" applyNumberFormat="1" applyFont="1" applyFill="1" applyBorder="1" applyAlignment="1">
      <alignment horizontal="left" vertical="center"/>
    </xf>
    <xf numFmtId="164" fontId="4" fillId="5" borderId="14" xfId="0" applyNumberFormat="1" applyFont="1" applyFill="1" applyBorder="1" applyAlignment="1">
      <alignment horizontal="left" vertical="center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left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FF2544"/>
      <color rgb="FFABE68E"/>
      <color rgb="FF99FF66"/>
      <color rgb="FF7AF2E7"/>
      <color rgb="FF57D3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  <pageSetUpPr fitToPage="1"/>
  </sheetPr>
  <dimension ref="B1:AJ89"/>
  <sheetViews>
    <sheetView tabSelected="1" zoomScale="66" zoomScaleNormal="66" zoomScaleSheetLayoutView="90" zoomScalePageLayoutView="70" workbookViewId="0">
      <selection activeCell="T18" sqref="T18"/>
    </sheetView>
  </sheetViews>
  <sheetFormatPr defaultRowHeight="15" x14ac:dyDescent="0.25"/>
  <cols>
    <col min="1" max="1" width="1.42578125" style="2" customWidth="1"/>
    <col min="2" max="2" width="7.7109375" style="2" customWidth="1"/>
    <col min="3" max="3" width="13.42578125" style="2" customWidth="1"/>
    <col min="4" max="4" width="11.5703125" style="2" customWidth="1"/>
    <col min="5" max="8" width="13.7109375" style="2" customWidth="1"/>
    <col min="9" max="9" width="17.5703125" style="2" customWidth="1"/>
    <col min="10" max="11" width="19.28515625" style="2" customWidth="1"/>
    <col min="12" max="15" width="8.5703125" style="2" customWidth="1"/>
    <col min="16" max="19" width="13" style="2" customWidth="1"/>
    <col min="20" max="21" width="15.140625" style="2" customWidth="1"/>
    <col min="22" max="22" width="13" style="2" customWidth="1"/>
    <col min="23" max="23" width="15.7109375" style="2" customWidth="1"/>
    <col min="24" max="24" width="13" style="2" customWidth="1"/>
    <col min="25" max="25" width="11.85546875" style="2" customWidth="1"/>
    <col min="26" max="26" width="11.140625" style="2" customWidth="1"/>
    <col min="27" max="27" width="8.28515625" style="2" customWidth="1"/>
    <col min="28" max="28" width="7.42578125" style="2" customWidth="1"/>
    <col min="29" max="29" width="6.85546875" style="2" customWidth="1"/>
    <col min="30" max="30" width="10" style="2" customWidth="1"/>
    <col min="31" max="258" width="9.140625" style="2"/>
    <col min="259" max="259" width="14.28515625" style="2" customWidth="1"/>
    <col min="260" max="260" width="8.7109375" style="2" customWidth="1"/>
    <col min="261" max="261" width="8.85546875" style="2" customWidth="1"/>
    <col min="262" max="262" width="9.5703125" style="2" customWidth="1"/>
    <col min="263" max="263" width="7.85546875" style="2" customWidth="1"/>
    <col min="264" max="264" width="8.7109375" style="2" customWidth="1"/>
    <col min="265" max="265" width="0" style="2" hidden="1" customWidth="1"/>
    <col min="266" max="266" width="8.7109375" style="2" customWidth="1"/>
    <col min="267" max="267" width="11.28515625" style="2" customWidth="1"/>
    <col min="268" max="268" width="8.7109375" style="2" customWidth="1"/>
    <col min="269" max="269" width="10.85546875" style="2" customWidth="1"/>
    <col min="270" max="271" width="0" style="2" hidden="1" customWidth="1"/>
    <col min="272" max="272" width="13.7109375" style="2" customWidth="1"/>
    <col min="273" max="273" width="8.7109375" style="2" customWidth="1"/>
    <col min="274" max="274" width="14.85546875" style="2" customWidth="1"/>
    <col min="275" max="276" width="0" style="2" hidden="1" customWidth="1"/>
    <col min="277" max="277" width="8.7109375" style="2" customWidth="1"/>
    <col min="278" max="278" width="10.42578125" style="2" customWidth="1"/>
    <col min="279" max="279" width="13.85546875" style="2" customWidth="1"/>
    <col min="280" max="280" width="11.42578125" style="2" customWidth="1"/>
    <col min="281" max="281" width="11.85546875" style="2" customWidth="1"/>
    <col min="282" max="282" width="8.7109375" style="2" customWidth="1"/>
    <col min="283" max="514" width="9.140625" style="2"/>
    <col min="515" max="515" width="14.28515625" style="2" customWidth="1"/>
    <col min="516" max="516" width="8.7109375" style="2" customWidth="1"/>
    <col min="517" max="517" width="8.85546875" style="2" customWidth="1"/>
    <col min="518" max="518" width="9.5703125" style="2" customWidth="1"/>
    <col min="519" max="519" width="7.85546875" style="2" customWidth="1"/>
    <col min="520" max="520" width="8.7109375" style="2" customWidth="1"/>
    <col min="521" max="521" width="0" style="2" hidden="1" customWidth="1"/>
    <col min="522" max="522" width="8.7109375" style="2" customWidth="1"/>
    <col min="523" max="523" width="11.28515625" style="2" customWidth="1"/>
    <col min="524" max="524" width="8.7109375" style="2" customWidth="1"/>
    <col min="525" max="525" width="10.85546875" style="2" customWidth="1"/>
    <col min="526" max="527" width="0" style="2" hidden="1" customWidth="1"/>
    <col min="528" max="528" width="13.7109375" style="2" customWidth="1"/>
    <col min="529" max="529" width="8.7109375" style="2" customWidth="1"/>
    <col min="530" max="530" width="14.85546875" style="2" customWidth="1"/>
    <col min="531" max="532" width="0" style="2" hidden="1" customWidth="1"/>
    <col min="533" max="533" width="8.7109375" style="2" customWidth="1"/>
    <col min="534" max="534" width="10.42578125" style="2" customWidth="1"/>
    <col min="535" max="535" width="13.85546875" style="2" customWidth="1"/>
    <col min="536" max="536" width="11.42578125" style="2" customWidth="1"/>
    <col min="537" max="537" width="11.85546875" style="2" customWidth="1"/>
    <col min="538" max="538" width="8.7109375" style="2" customWidth="1"/>
    <col min="539" max="770" width="9.140625" style="2"/>
    <col min="771" max="771" width="14.28515625" style="2" customWidth="1"/>
    <col min="772" max="772" width="8.7109375" style="2" customWidth="1"/>
    <col min="773" max="773" width="8.85546875" style="2" customWidth="1"/>
    <col min="774" max="774" width="9.5703125" style="2" customWidth="1"/>
    <col min="775" max="775" width="7.85546875" style="2" customWidth="1"/>
    <col min="776" max="776" width="8.7109375" style="2" customWidth="1"/>
    <col min="777" max="777" width="0" style="2" hidden="1" customWidth="1"/>
    <col min="778" max="778" width="8.7109375" style="2" customWidth="1"/>
    <col min="779" max="779" width="11.28515625" style="2" customWidth="1"/>
    <col min="780" max="780" width="8.7109375" style="2" customWidth="1"/>
    <col min="781" max="781" width="10.85546875" style="2" customWidth="1"/>
    <col min="782" max="783" width="0" style="2" hidden="1" customWidth="1"/>
    <col min="784" max="784" width="13.7109375" style="2" customWidth="1"/>
    <col min="785" max="785" width="8.7109375" style="2" customWidth="1"/>
    <col min="786" max="786" width="14.85546875" style="2" customWidth="1"/>
    <col min="787" max="788" width="0" style="2" hidden="1" customWidth="1"/>
    <col min="789" max="789" width="8.7109375" style="2" customWidth="1"/>
    <col min="790" max="790" width="10.42578125" style="2" customWidth="1"/>
    <col min="791" max="791" width="13.85546875" style="2" customWidth="1"/>
    <col min="792" max="792" width="11.42578125" style="2" customWidth="1"/>
    <col min="793" max="793" width="11.85546875" style="2" customWidth="1"/>
    <col min="794" max="794" width="8.7109375" style="2" customWidth="1"/>
    <col min="795" max="1026" width="9.140625" style="2"/>
    <col min="1027" max="1027" width="14.28515625" style="2" customWidth="1"/>
    <col min="1028" max="1028" width="8.7109375" style="2" customWidth="1"/>
    <col min="1029" max="1029" width="8.85546875" style="2" customWidth="1"/>
    <col min="1030" max="1030" width="9.5703125" style="2" customWidth="1"/>
    <col min="1031" max="1031" width="7.85546875" style="2" customWidth="1"/>
    <col min="1032" max="1032" width="8.7109375" style="2" customWidth="1"/>
    <col min="1033" max="1033" width="0" style="2" hidden="1" customWidth="1"/>
    <col min="1034" max="1034" width="8.7109375" style="2" customWidth="1"/>
    <col min="1035" max="1035" width="11.28515625" style="2" customWidth="1"/>
    <col min="1036" max="1036" width="8.7109375" style="2" customWidth="1"/>
    <col min="1037" max="1037" width="10.85546875" style="2" customWidth="1"/>
    <col min="1038" max="1039" width="0" style="2" hidden="1" customWidth="1"/>
    <col min="1040" max="1040" width="13.7109375" style="2" customWidth="1"/>
    <col min="1041" max="1041" width="8.7109375" style="2" customWidth="1"/>
    <col min="1042" max="1042" width="14.85546875" style="2" customWidth="1"/>
    <col min="1043" max="1044" width="0" style="2" hidden="1" customWidth="1"/>
    <col min="1045" max="1045" width="8.7109375" style="2" customWidth="1"/>
    <col min="1046" max="1046" width="10.42578125" style="2" customWidth="1"/>
    <col min="1047" max="1047" width="13.85546875" style="2" customWidth="1"/>
    <col min="1048" max="1048" width="11.42578125" style="2" customWidth="1"/>
    <col min="1049" max="1049" width="11.85546875" style="2" customWidth="1"/>
    <col min="1050" max="1050" width="8.7109375" style="2" customWidth="1"/>
    <col min="1051" max="1282" width="9.140625" style="2"/>
    <col min="1283" max="1283" width="14.28515625" style="2" customWidth="1"/>
    <col min="1284" max="1284" width="8.7109375" style="2" customWidth="1"/>
    <col min="1285" max="1285" width="8.85546875" style="2" customWidth="1"/>
    <col min="1286" max="1286" width="9.5703125" style="2" customWidth="1"/>
    <col min="1287" max="1287" width="7.85546875" style="2" customWidth="1"/>
    <col min="1288" max="1288" width="8.7109375" style="2" customWidth="1"/>
    <col min="1289" max="1289" width="0" style="2" hidden="1" customWidth="1"/>
    <col min="1290" max="1290" width="8.7109375" style="2" customWidth="1"/>
    <col min="1291" max="1291" width="11.28515625" style="2" customWidth="1"/>
    <col min="1292" max="1292" width="8.7109375" style="2" customWidth="1"/>
    <col min="1293" max="1293" width="10.85546875" style="2" customWidth="1"/>
    <col min="1294" max="1295" width="0" style="2" hidden="1" customWidth="1"/>
    <col min="1296" max="1296" width="13.7109375" style="2" customWidth="1"/>
    <col min="1297" max="1297" width="8.7109375" style="2" customWidth="1"/>
    <col min="1298" max="1298" width="14.85546875" style="2" customWidth="1"/>
    <col min="1299" max="1300" width="0" style="2" hidden="1" customWidth="1"/>
    <col min="1301" max="1301" width="8.7109375" style="2" customWidth="1"/>
    <col min="1302" max="1302" width="10.42578125" style="2" customWidth="1"/>
    <col min="1303" max="1303" width="13.85546875" style="2" customWidth="1"/>
    <col min="1304" max="1304" width="11.42578125" style="2" customWidth="1"/>
    <col min="1305" max="1305" width="11.85546875" style="2" customWidth="1"/>
    <col min="1306" max="1306" width="8.7109375" style="2" customWidth="1"/>
    <col min="1307" max="1538" width="9.140625" style="2"/>
    <col min="1539" max="1539" width="14.28515625" style="2" customWidth="1"/>
    <col min="1540" max="1540" width="8.7109375" style="2" customWidth="1"/>
    <col min="1541" max="1541" width="8.85546875" style="2" customWidth="1"/>
    <col min="1542" max="1542" width="9.5703125" style="2" customWidth="1"/>
    <col min="1543" max="1543" width="7.85546875" style="2" customWidth="1"/>
    <col min="1544" max="1544" width="8.7109375" style="2" customWidth="1"/>
    <col min="1545" max="1545" width="0" style="2" hidden="1" customWidth="1"/>
    <col min="1546" max="1546" width="8.7109375" style="2" customWidth="1"/>
    <col min="1547" max="1547" width="11.28515625" style="2" customWidth="1"/>
    <col min="1548" max="1548" width="8.7109375" style="2" customWidth="1"/>
    <col min="1549" max="1549" width="10.85546875" style="2" customWidth="1"/>
    <col min="1550" max="1551" width="0" style="2" hidden="1" customWidth="1"/>
    <col min="1552" max="1552" width="13.7109375" style="2" customWidth="1"/>
    <col min="1553" max="1553" width="8.7109375" style="2" customWidth="1"/>
    <col min="1554" max="1554" width="14.85546875" style="2" customWidth="1"/>
    <col min="1555" max="1556" width="0" style="2" hidden="1" customWidth="1"/>
    <col min="1557" max="1557" width="8.7109375" style="2" customWidth="1"/>
    <col min="1558" max="1558" width="10.42578125" style="2" customWidth="1"/>
    <col min="1559" max="1559" width="13.85546875" style="2" customWidth="1"/>
    <col min="1560" max="1560" width="11.42578125" style="2" customWidth="1"/>
    <col min="1561" max="1561" width="11.85546875" style="2" customWidth="1"/>
    <col min="1562" max="1562" width="8.7109375" style="2" customWidth="1"/>
    <col min="1563" max="1794" width="9.140625" style="2"/>
    <col min="1795" max="1795" width="14.28515625" style="2" customWidth="1"/>
    <col min="1796" max="1796" width="8.7109375" style="2" customWidth="1"/>
    <col min="1797" max="1797" width="8.85546875" style="2" customWidth="1"/>
    <col min="1798" max="1798" width="9.5703125" style="2" customWidth="1"/>
    <col min="1799" max="1799" width="7.85546875" style="2" customWidth="1"/>
    <col min="1800" max="1800" width="8.7109375" style="2" customWidth="1"/>
    <col min="1801" max="1801" width="0" style="2" hidden="1" customWidth="1"/>
    <col min="1802" max="1802" width="8.7109375" style="2" customWidth="1"/>
    <col min="1803" max="1803" width="11.28515625" style="2" customWidth="1"/>
    <col min="1804" max="1804" width="8.7109375" style="2" customWidth="1"/>
    <col min="1805" max="1805" width="10.85546875" style="2" customWidth="1"/>
    <col min="1806" max="1807" width="0" style="2" hidden="1" customWidth="1"/>
    <col min="1808" max="1808" width="13.7109375" style="2" customWidth="1"/>
    <col min="1809" max="1809" width="8.7109375" style="2" customWidth="1"/>
    <col min="1810" max="1810" width="14.85546875" style="2" customWidth="1"/>
    <col min="1811" max="1812" width="0" style="2" hidden="1" customWidth="1"/>
    <col min="1813" max="1813" width="8.7109375" style="2" customWidth="1"/>
    <col min="1814" max="1814" width="10.42578125" style="2" customWidth="1"/>
    <col min="1815" max="1815" width="13.85546875" style="2" customWidth="1"/>
    <col min="1816" max="1816" width="11.42578125" style="2" customWidth="1"/>
    <col min="1817" max="1817" width="11.85546875" style="2" customWidth="1"/>
    <col min="1818" max="1818" width="8.7109375" style="2" customWidth="1"/>
    <col min="1819" max="2050" width="9.140625" style="2"/>
    <col min="2051" max="2051" width="14.28515625" style="2" customWidth="1"/>
    <col min="2052" max="2052" width="8.7109375" style="2" customWidth="1"/>
    <col min="2053" max="2053" width="8.85546875" style="2" customWidth="1"/>
    <col min="2054" max="2054" width="9.5703125" style="2" customWidth="1"/>
    <col min="2055" max="2055" width="7.85546875" style="2" customWidth="1"/>
    <col min="2056" max="2056" width="8.7109375" style="2" customWidth="1"/>
    <col min="2057" max="2057" width="0" style="2" hidden="1" customWidth="1"/>
    <col min="2058" max="2058" width="8.7109375" style="2" customWidth="1"/>
    <col min="2059" max="2059" width="11.28515625" style="2" customWidth="1"/>
    <col min="2060" max="2060" width="8.7109375" style="2" customWidth="1"/>
    <col min="2061" max="2061" width="10.85546875" style="2" customWidth="1"/>
    <col min="2062" max="2063" width="0" style="2" hidden="1" customWidth="1"/>
    <col min="2064" max="2064" width="13.7109375" style="2" customWidth="1"/>
    <col min="2065" max="2065" width="8.7109375" style="2" customWidth="1"/>
    <col min="2066" max="2066" width="14.85546875" style="2" customWidth="1"/>
    <col min="2067" max="2068" width="0" style="2" hidden="1" customWidth="1"/>
    <col min="2069" max="2069" width="8.7109375" style="2" customWidth="1"/>
    <col min="2070" max="2070" width="10.42578125" style="2" customWidth="1"/>
    <col min="2071" max="2071" width="13.85546875" style="2" customWidth="1"/>
    <col min="2072" max="2072" width="11.42578125" style="2" customWidth="1"/>
    <col min="2073" max="2073" width="11.85546875" style="2" customWidth="1"/>
    <col min="2074" max="2074" width="8.7109375" style="2" customWidth="1"/>
    <col min="2075" max="2306" width="9.140625" style="2"/>
    <col min="2307" max="2307" width="14.28515625" style="2" customWidth="1"/>
    <col min="2308" max="2308" width="8.7109375" style="2" customWidth="1"/>
    <col min="2309" max="2309" width="8.85546875" style="2" customWidth="1"/>
    <col min="2310" max="2310" width="9.5703125" style="2" customWidth="1"/>
    <col min="2311" max="2311" width="7.85546875" style="2" customWidth="1"/>
    <col min="2312" max="2312" width="8.7109375" style="2" customWidth="1"/>
    <col min="2313" max="2313" width="0" style="2" hidden="1" customWidth="1"/>
    <col min="2314" max="2314" width="8.7109375" style="2" customWidth="1"/>
    <col min="2315" max="2315" width="11.28515625" style="2" customWidth="1"/>
    <col min="2316" max="2316" width="8.7109375" style="2" customWidth="1"/>
    <col min="2317" max="2317" width="10.85546875" style="2" customWidth="1"/>
    <col min="2318" max="2319" width="0" style="2" hidden="1" customWidth="1"/>
    <col min="2320" max="2320" width="13.7109375" style="2" customWidth="1"/>
    <col min="2321" max="2321" width="8.7109375" style="2" customWidth="1"/>
    <col min="2322" max="2322" width="14.85546875" style="2" customWidth="1"/>
    <col min="2323" max="2324" width="0" style="2" hidden="1" customWidth="1"/>
    <col min="2325" max="2325" width="8.7109375" style="2" customWidth="1"/>
    <col min="2326" max="2326" width="10.42578125" style="2" customWidth="1"/>
    <col min="2327" max="2327" width="13.85546875" style="2" customWidth="1"/>
    <col min="2328" max="2328" width="11.42578125" style="2" customWidth="1"/>
    <col min="2329" max="2329" width="11.85546875" style="2" customWidth="1"/>
    <col min="2330" max="2330" width="8.7109375" style="2" customWidth="1"/>
    <col min="2331" max="2562" width="9.140625" style="2"/>
    <col min="2563" max="2563" width="14.28515625" style="2" customWidth="1"/>
    <col min="2564" max="2564" width="8.7109375" style="2" customWidth="1"/>
    <col min="2565" max="2565" width="8.85546875" style="2" customWidth="1"/>
    <col min="2566" max="2566" width="9.5703125" style="2" customWidth="1"/>
    <col min="2567" max="2567" width="7.85546875" style="2" customWidth="1"/>
    <col min="2568" max="2568" width="8.7109375" style="2" customWidth="1"/>
    <col min="2569" max="2569" width="0" style="2" hidden="1" customWidth="1"/>
    <col min="2570" max="2570" width="8.7109375" style="2" customWidth="1"/>
    <col min="2571" max="2571" width="11.28515625" style="2" customWidth="1"/>
    <col min="2572" max="2572" width="8.7109375" style="2" customWidth="1"/>
    <col min="2573" max="2573" width="10.85546875" style="2" customWidth="1"/>
    <col min="2574" max="2575" width="0" style="2" hidden="1" customWidth="1"/>
    <col min="2576" max="2576" width="13.7109375" style="2" customWidth="1"/>
    <col min="2577" max="2577" width="8.7109375" style="2" customWidth="1"/>
    <col min="2578" max="2578" width="14.85546875" style="2" customWidth="1"/>
    <col min="2579" max="2580" width="0" style="2" hidden="1" customWidth="1"/>
    <col min="2581" max="2581" width="8.7109375" style="2" customWidth="1"/>
    <col min="2582" max="2582" width="10.42578125" style="2" customWidth="1"/>
    <col min="2583" max="2583" width="13.85546875" style="2" customWidth="1"/>
    <col min="2584" max="2584" width="11.42578125" style="2" customWidth="1"/>
    <col min="2585" max="2585" width="11.85546875" style="2" customWidth="1"/>
    <col min="2586" max="2586" width="8.7109375" style="2" customWidth="1"/>
    <col min="2587" max="2818" width="9.140625" style="2"/>
    <col min="2819" max="2819" width="14.28515625" style="2" customWidth="1"/>
    <col min="2820" max="2820" width="8.7109375" style="2" customWidth="1"/>
    <col min="2821" max="2821" width="8.85546875" style="2" customWidth="1"/>
    <col min="2822" max="2822" width="9.5703125" style="2" customWidth="1"/>
    <col min="2823" max="2823" width="7.85546875" style="2" customWidth="1"/>
    <col min="2824" max="2824" width="8.7109375" style="2" customWidth="1"/>
    <col min="2825" max="2825" width="0" style="2" hidden="1" customWidth="1"/>
    <col min="2826" max="2826" width="8.7109375" style="2" customWidth="1"/>
    <col min="2827" max="2827" width="11.28515625" style="2" customWidth="1"/>
    <col min="2828" max="2828" width="8.7109375" style="2" customWidth="1"/>
    <col min="2829" max="2829" width="10.85546875" style="2" customWidth="1"/>
    <col min="2830" max="2831" width="0" style="2" hidden="1" customWidth="1"/>
    <col min="2832" max="2832" width="13.7109375" style="2" customWidth="1"/>
    <col min="2833" max="2833" width="8.7109375" style="2" customWidth="1"/>
    <col min="2834" max="2834" width="14.85546875" style="2" customWidth="1"/>
    <col min="2835" max="2836" width="0" style="2" hidden="1" customWidth="1"/>
    <col min="2837" max="2837" width="8.7109375" style="2" customWidth="1"/>
    <col min="2838" max="2838" width="10.42578125" style="2" customWidth="1"/>
    <col min="2839" max="2839" width="13.85546875" style="2" customWidth="1"/>
    <col min="2840" max="2840" width="11.42578125" style="2" customWidth="1"/>
    <col min="2841" max="2841" width="11.85546875" style="2" customWidth="1"/>
    <col min="2842" max="2842" width="8.7109375" style="2" customWidth="1"/>
    <col min="2843" max="3074" width="9.140625" style="2"/>
    <col min="3075" max="3075" width="14.28515625" style="2" customWidth="1"/>
    <col min="3076" max="3076" width="8.7109375" style="2" customWidth="1"/>
    <col min="3077" max="3077" width="8.85546875" style="2" customWidth="1"/>
    <col min="3078" max="3078" width="9.5703125" style="2" customWidth="1"/>
    <col min="3079" max="3079" width="7.85546875" style="2" customWidth="1"/>
    <col min="3080" max="3080" width="8.7109375" style="2" customWidth="1"/>
    <col min="3081" max="3081" width="0" style="2" hidden="1" customWidth="1"/>
    <col min="3082" max="3082" width="8.7109375" style="2" customWidth="1"/>
    <col min="3083" max="3083" width="11.28515625" style="2" customWidth="1"/>
    <col min="3084" max="3084" width="8.7109375" style="2" customWidth="1"/>
    <col min="3085" max="3085" width="10.85546875" style="2" customWidth="1"/>
    <col min="3086" max="3087" width="0" style="2" hidden="1" customWidth="1"/>
    <col min="3088" max="3088" width="13.7109375" style="2" customWidth="1"/>
    <col min="3089" max="3089" width="8.7109375" style="2" customWidth="1"/>
    <col min="3090" max="3090" width="14.85546875" style="2" customWidth="1"/>
    <col min="3091" max="3092" width="0" style="2" hidden="1" customWidth="1"/>
    <col min="3093" max="3093" width="8.7109375" style="2" customWidth="1"/>
    <col min="3094" max="3094" width="10.42578125" style="2" customWidth="1"/>
    <col min="3095" max="3095" width="13.85546875" style="2" customWidth="1"/>
    <col min="3096" max="3096" width="11.42578125" style="2" customWidth="1"/>
    <col min="3097" max="3097" width="11.85546875" style="2" customWidth="1"/>
    <col min="3098" max="3098" width="8.7109375" style="2" customWidth="1"/>
    <col min="3099" max="3330" width="9.140625" style="2"/>
    <col min="3331" max="3331" width="14.28515625" style="2" customWidth="1"/>
    <col min="3332" max="3332" width="8.7109375" style="2" customWidth="1"/>
    <col min="3333" max="3333" width="8.85546875" style="2" customWidth="1"/>
    <col min="3334" max="3334" width="9.5703125" style="2" customWidth="1"/>
    <col min="3335" max="3335" width="7.85546875" style="2" customWidth="1"/>
    <col min="3336" max="3336" width="8.7109375" style="2" customWidth="1"/>
    <col min="3337" max="3337" width="0" style="2" hidden="1" customWidth="1"/>
    <col min="3338" max="3338" width="8.7109375" style="2" customWidth="1"/>
    <col min="3339" max="3339" width="11.28515625" style="2" customWidth="1"/>
    <col min="3340" max="3340" width="8.7109375" style="2" customWidth="1"/>
    <col min="3341" max="3341" width="10.85546875" style="2" customWidth="1"/>
    <col min="3342" max="3343" width="0" style="2" hidden="1" customWidth="1"/>
    <col min="3344" max="3344" width="13.7109375" style="2" customWidth="1"/>
    <col min="3345" max="3345" width="8.7109375" style="2" customWidth="1"/>
    <col min="3346" max="3346" width="14.85546875" style="2" customWidth="1"/>
    <col min="3347" max="3348" width="0" style="2" hidden="1" customWidth="1"/>
    <col min="3349" max="3349" width="8.7109375" style="2" customWidth="1"/>
    <col min="3350" max="3350" width="10.42578125" style="2" customWidth="1"/>
    <col min="3351" max="3351" width="13.85546875" style="2" customWidth="1"/>
    <col min="3352" max="3352" width="11.42578125" style="2" customWidth="1"/>
    <col min="3353" max="3353" width="11.85546875" style="2" customWidth="1"/>
    <col min="3354" max="3354" width="8.7109375" style="2" customWidth="1"/>
    <col min="3355" max="3586" width="9.140625" style="2"/>
    <col min="3587" max="3587" width="14.28515625" style="2" customWidth="1"/>
    <col min="3588" max="3588" width="8.7109375" style="2" customWidth="1"/>
    <col min="3589" max="3589" width="8.85546875" style="2" customWidth="1"/>
    <col min="3590" max="3590" width="9.5703125" style="2" customWidth="1"/>
    <col min="3591" max="3591" width="7.85546875" style="2" customWidth="1"/>
    <col min="3592" max="3592" width="8.7109375" style="2" customWidth="1"/>
    <col min="3593" max="3593" width="0" style="2" hidden="1" customWidth="1"/>
    <col min="3594" max="3594" width="8.7109375" style="2" customWidth="1"/>
    <col min="3595" max="3595" width="11.28515625" style="2" customWidth="1"/>
    <col min="3596" max="3596" width="8.7109375" style="2" customWidth="1"/>
    <col min="3597" max="3597" width="10.85546875" style="2" customWidth="1"/>
    <col min="3598" max="3599" width="0" style="2" hidden="1" customWidth="1"/>
    <col min="3600" max="3600" width="13.7109375" style="2" customWidth="1"/>
    <col min="3601" max="3601" width="8.7109375" style="2" customWidth="1"/>
    <col min="3602" max="3602" width="14.85546875" style="2" customWidth="1"/>
    <col min="3603" max="3604" width="0" style="2" hidden="1" customWidth="1"/>
    <col min="3605" max="3605" width="8.7109375" style="2" customWidth="1"/>
    <col min="3606" max="3606" width="10.42578125" style="2" customWidth="1"/>
    <col min="3607" max="3607" width="13.85546875" style="2" customWidth="1"/>
    <col min="3608" max="3608" width="11.42578125" style="2" customWidth="1"/>
    <col min="3609" max="3609" width="11.85546875" style="2" customWidth="1"/>
    <col min="3610" max="3610" width="8.7109375" style="2" customWidth="1"/>
    <col min="3611" max="3842" width="9.140625" style="2"/>
    <col min="3843" max="3843" width="14.28515625" style="2" customWidth="1"/>
    <col min="3844" max="3844" width="8.7109375" style="2" customWidth="1"/>
    <col min="3845" max="3845" width="8.85546875" style="2" customWidth="1"/>
    <col min="3846" max="3846" width="9.5703125" style="2" customWidth="1"/>
    <col min="3847" max="3847" width="7.85546875" style="2" customWidth="1"/>
    <col min="3848" max="3848" width="8.7109375" style="2" customWidth="1"/>
    <col min="3849" max="3849" width="0" style="2" hidden="1" customWidth="1"/>
    <col min="3850" max="3850" width="8.7109375" style="2" customWidth="1"/>
    <col min="3851" max="3851" width="11.28515625" style="2" customWidth="1"/>
    <col min="3852" max="3852" width="8.7109375" style="2" customWidth="1"/>
    <col min="3853" max="3853" width="10.85546875" style="2" customWidth="1"/>
    <col min="3854" max="3855" width="0" style="2" hidden="1" customWidth="1"/>
    <col min="3856" max="3856" width="13.7109375" style="2" customWidth="1"/>
    <col min="3857" max="3857" width="8.7109375" style="2" customWidth="1"/>
    <col min="3858" max="3858" width="14.85546875" style="2" customWidth="1"/>
    <col min="3859" max="3860" width="0" style="2" hidden="1" customWidth="1"/>
    <col min="3861" max="3861" width="8.7109375" style="2" customWidth="1"/>
    <col min="3862" max="3862" width="10.42578125" style="2" customWidth="1"/>
    <col min="3863" max="3863" width="13.85546875" style="2" customWidth="1"/>
    <col min="3864" max="3864" width="11.42578125" style="2" customWidth="1"/>
    <col min="3865" max="3865" width="11.85546875" style="2" customWidth="1"/>
    <col min="3866" max="3866" width="8.7109375" style="2" customWidth="1"/>
    <col min="3867" max="4098" width="9.140625" style="2"/>
    <col min="4099" max="4099" width="14.28515625" style="2" customWidth="1"/>
    <col min="4100" max="4100" width="8.7109375" style="2" customWidth="1"/>
    <col min="4101" max="4101" width="8.85546875" style="2" customWidth="1"/>
    <col min="4102" max="4102" width="9.5703125" style="2" customWidth="1"/>
    <col min="4103" max="4103" width="7.85546875" style="2" customWidth="1"/>
    <col min="4104" max="4104" width="8.7109375" style="2" customWidth="1"/>
    <col min="4105" max="4105" width="0" style="2" hidden="1" customWidth="1"/>
    <col min="4106" max="4106" width="8.7109375" style="2" customWidth="1"/>
    <col min="4107" max="4107" width="11.28515625" style="2" customWidth="1"/>
    <col min="4108" max="4108" width="8.7109375" style="2" customWidth="1"/>
    <col min="4109" max="4109" width="10.85546875" style="2" customWidth="1"/>
    <col min="4110" max="4111" width="0" style="2" hidden="1" customWidth="1"/>
    <col min="4112" max="4112" width="13.7109375" style="2" customWidth="1"/>
    <col min="4113" max="4113" width="8.7109375" style="2" customWidth="1"/>
    <col min="4114" max="4114" width="14.85546875" style="2" customWidth="1"/>
    <col min="4115" max="4116" width="0" style="2" hidden="1" customWidth="1"/>
    <col min="4117" max="4117" width="8.7109375" style="2" customWidth="1"/>
    <col min="4118" max="4118" width="10.42578125" style="2" customWidth="1"/>
    <col min="4119" max="4119" width="13.85546875" style="2" customWidth="1"/>
    <col min="4120" max="4120" width="11.42578125" style="2" customWidth="1"/>
    <col min="4121" max="4121" width="11.85546875" style="2" customWidth="1"/>
    <col min="4122" max="4122" width="8.7109375" style="2" customWidth="1"/>
    <col min="4123" max="4354" width="9.140625" style="2"/>
    <col min="4355" max="4355" width="14.28515625" style="2" customWidth="1"/>
    <col min="4356" max="4356" width="8.7109375" style="2" customWidth="1"/>
    <col min="4357" max="4357" width="8.85546875" style="2" customWidth="1"/>
    <col min="4358" max="4358" width="9.5703125" style="2" customWidth="1"/>
    <col min="4359" max="4359" width="7.85546875" style="2" customWidth="1"/>
    <col min="4360" max="4360" width="8.7109375" style="2" customWidth="1"/>
    <col min="4361" max="4361" width="0" style="2" hidden="1" customWidth="1"/>
    <col min="4362" max="4362" width="8.7109375" style="2" customWidth="1"/>
    <col min="4363" max="4363" width="11.28515625" style="2" customWidth="1"/>
    <col min="4364" max="4364" width="8.7109375" style="2" customWidth="1"/>
    <col min="4365" max="4365" width="10.85546875" style="2" customWidth="1"/>
    <col min="4366" max="4367" width="0" style="2" hidden="1" customWidth="1"/>
    <col min="4368" max="4368" width="13.7109375" style="2" customWidth="1"/>
    <col min="4369" max="4369" width="8.7109375" style="2" customWidth="1"/>
    <col min="4370" max="4370" width="14.85546875" style="2" customWidth="1"/>
    <col min="4371" max="4372" width="0" style="2" hidden="1" customWidth="1"/>
    <col min="4373" max="4373" width="8.7109375" style="2" customWidth="1"/>
    <col min="4374" max="4374" width="10.42578125" style="2" customWidth="1"/>
    <col min="4375" max="4375" width="13.85546875" style="2" customWidth="1"/>
    <col min="4376" max="4376" width="11.42578125" style="2" customWidth="1"/>
    <col min="4377" max="4377" width="11.85546875" style="2" customWidth="1"/>
    <col min="4378" max="4378" width="8.7109375" style="2" customWidth="1"/>
    <col min="4379" max="4610" width="9.140625" style="2"/>
    <col min="4611" max="4611" width="14.28515625" style="2" customWidth="1"/>
    <col min="4612" max="4612" width="8.7109375" style="2" customWidth="1"/>
    <col min="4613" max="4613" width="8.85546875" style="2" customWidth="1"/>
    <col min="4614" max="4614" width="9.5703125" style="2" customWidth="1"/>
    <col min="4615" max="4615" width="7.85546875" style="2" customWidth="1"/>
    <col min="4616" max="4616" width="8.7109375" style="2" customWidth="1"/>
    <col min="4617" max="4617" width="0" style="2" hidden="1" customWidth="1"/>
    <col min="4618" max="4618" width="8.7109375" style="2" customWidth="1"/>
    <col min="4619" max="4619" width="11.28515625" style="2" customWidth="1"/>
    <col min="4620" max="4620" width="8.7109375" style="2" customWidth="1"/>
    <col min="4621" max="4621" width="10.85546875" style="2" customWidth="1"/>
    <col min="4622" max="4623" width="0" style="2" hidden="1" customWidth="1"/>
    <col min="4624" max="4624" width="13.7109375" style="2" customWidth="1"/>
    <col min="4625" max="4625" width="8.7109375" style="2" customWidth="1"/>
    <col min="4626" max="4626" width="14.85546875" style="2" customWidth="1"/>
    <col min="4627" max="4628" width="0" style="2" hidden="1" customWidth="1"/>
    <col min="4629" max="4629" width="8.7109375" style="2" customWidth="1"/>
    <col min="4630" max="4630" width="10.42578125" style="2" customWidth="1"/>
    <col min="4631" max="4631" width="13.85546875" style="2" customWidth="1"/>
    <col min="4632" max="4632" width="11.42578125" style="2" customWidth="1"/>
    <col min="4633" max="4633" width="11.85546875" style="2" customWidth="1"/>
    <col min="4634" max="4634" width="8.7109375" style="2" customWidth="1"/>
    <col min="4635" max="4866" width="9.140625" style="2"/>
    <col min="4867" max="4867" width="14.28515625" style="2" customWidth="1"/>
    <col min="4868" max="4868" width="8.7109375" style="2" customWidth="1"/>
    <col min="4869" max="4869" width="8.85546875" style="2" customWidth="1"/>
    <col min="4870" max="4870" width="9.5703125" style="2" customWidth="1"/>
    <col min="4871" max="4871" width="7.85546875" style="2" customWidth="1"/>
    <col min="4872" max="4872" width="8.7109375" style="2" customWidth="1"/>
    <col min="4873" max="4873" width="0" style="2" hidden="1" customWidth="1"/>
    <col min="4874" max="4874" width="8.7109375" style="2" customWidth="1"/>
    <col min="4875" max="4875" width="11.28515625" style="2" customWidth="1"/>
    <col min="4876" max="4876" width="8.7109375" style="2" customWidth="1"/>
    <col min="4877" max="4877" width="10.85546875" style="2" customWidth="1"/>
    <col min="4878" max="4879" width="0" style="2" hidden="1" customWidth="1"/>
    <col min="4880" max="4880" width="13.7109375" style="2" customWidth="1"/>
    <col min="4881" max="4881" width="8.7109375" style="2" customWidth="1"/>
    <col min="4882" max="4882" width="14.85546875" style="2" customWidth="1"/>
    <col min="4883" max="4884" width="0" style="2" hidden="1" customWidth="1"/>
    <col min="4885" max="4885" width="8.7109375" style="2" customWidth="1"/>
    <col min="4886" max="4886" width="10.42578125" style="2" customWidth="1"/>
    <col min="4887" max="4887" width="13.85546875" style="2" customWidth="1"/>
    <col min="4888" max="4888" width="11.42578125" style="2" customWidth="1"/>
    <col min="4889" max="4889" width="11.85546875" style="2" customWidth="1"/>
    <col min="4890" max="4890" width="8.7109375" style="2" customWidth="1"/>
    <col min="4891" max="5122" width="9.140625" style="2"/>
    <col min="5123" max="5123" width="14.28515625" style="2" customWidth="1"/>
    <col min="5124" max="5124" width="8.7109375" style="2" customWidth="1"/>
    <col min="5125" max="5125" width="8.85546875" style="2" customWidth="1"/>
    <col min="5126" max="5126" width="9.5703125" style="2" customWidth="1"/>
    <col min="5127" max="5127" width="7.85546875" style="2" customWidth="1"/>
    <col min="5128" max="5128" width="8.7109375" style="2" customWidth="1"/>
    <col min="5129" max="5129" width="0" style="2" hidden="1" customWidth="1"/>
    <col min="5130" max="5130" width="8.7109375" style="2" customWidth="1"/>
    <col min="5131" max="5131" width="11.28515625" style="2" customWidth="1"/>
    <col min="5132" max="5132" width="8.7109375" style="2" customWidth="1"/>
    <col min="5133" max="5133" width="10.85546875" style="2" customWidth="1"/>
    <col min="5134" max="5135" width="0" style="2" hidden="1" customWidth="1"/>
    <col min="5136" max="5136" width="13.7109375" style="2" customWidth="1"/>
    <col min="5137" max="5137" width="8.7109375" style="2" customWidth="1"/>
    <col min="5138" max="5138" width="14.85546875" style="2" customWidth="1"/>
    <col min="5139" max="5140" width="0" style="2" hidden="1" customWidth="1"/>
    <col min="5141" max="5141" width="8.7109375" style="2" customWidth="1"/>
    <col min="5142" max="5142" width="10.42578125" style="2" customWidth="1"/>
    <col min="5143" max="5143" width="13.85546875" style="2" customWidth="1"/>
    <col min="5144" max="5144" width="11.42578125" style="2" customWidth="1"/>
    <col min="5145" max="5145" width="11.85546875" style="2" customWidth="1"/>
    <col min="5146" max="5146" width="8.7109375" style="2" customWidth="1"/>
    <col min="5147" max="5378" width="9.140625" style="2"/>
    <col min="5379" max="5379" width="14.28515625" style="2" customWidth="1"/>
    <col min="5380" max="5380" width="8.7109375" style="2" customWidth="1"/>
    <col min="5381" max="5381" width="8.85546875" style="2" customWidth="1"/>
    <col min="5382" max="5382" width="9.5703125" style="2" customWidth="1"/>
    <col min="5383" max="5383" width="7.85546875" style="2" customWidth="1"/>
    <col min="5384" max="5384" width="8.7109375" style="2" customWidth="1"/>
    <col min="5385" max="5385" width="0" style="2" hidden="1" customWidth="1"/>
    <col min="5386" max="5386" width="8.7109375" style="2" customWidth="1"/>
    <col min="5387" max="5387" width="11.28515625" style="2" customWidth="1"/>
    <col min="5388" max="5388" width="8.7109375" style="2" customWidth="1"/>
    <col min="5389" max="5389" width="10.85546875" style="2" customWidth="1"/>
    <col min="5390" max="5391" width="0" style="2" hidden="1" customWidth="1"/>
    <col min="5392" max="5392" width="13.7109375" style="2" customWidth="1"/>
    <col min="5393" max="5393" width="8.7109375" style="2" customWidth="1"/>
    <col min="5394" max="5394" width="14.85546875" style="2" customWidth="1"/>
    <col min="5395" max="5396" width="0" style="2" hidden="1" customWidth="1"/>
    <col min="5397" max="5397" width="8.7109375" style="2" customWidth="1"/>
    <col min="5398" max="5398" width="10.42578125" style="2" customWidth="1"/>
    <col min="5399" max="5399" width="13.85546875" style="2" customWidth="1"/>
    <col min="5400" max="5400" width="11.42578125" style="2" customWidth="1"/>
    <col min="5401" max="5401" width="11.85546875" style="2" customWidth="1"/>
    <col min="5402" max="5402" width="8.7109375" style="2" customWidth="1"/>
    <col min="5403" max="5634" width="9.140625" style="2"/>
    <col min="5635" max="5635" width="14.28515625" style="2" customWidth="1"/>
    <col min="5636" max="5636" width="8.7109375" style="2" customWidth="1"/>
    <col min="5637" max="5637" width="8.85546875" style="2" customWidth="1"/>
    <col min="5638" max="5638" width="9.5703125" style="2" customWidth="1"/>
    <col min="5639" max="5639" width="7.85546875" style="2" customWidth="1"/>
    <col min="5640" max="5640" width="8.7109375" style="2" customWidth="1"/>
    <col min="5641" max="5641" width="0" style="2" hidden="1" customWidth="1"/>
    <col min="5642" max="5642" width="8.7109375" style="2" customWidth="1"/>
    <col min="5643" max="5643" width="11.28515625" style="2" customWidth="1"/>
    <col min="5644" max="5644" width="8.7109375" style="2" customWidth="1"/>
    <col min="5645" max="5645" width="10.85546875" style="2" customWidth="1"/>
    <col min="5646" max="5647" width="0" style="2" hidden="1" customWidth="1"/>
    <col min="5648" max="5648" width="13.7109375" style="2" customWidth="1"/>
    <col min="5649" max="5649" width="8.7109375" style="2" customWidth="1"/>
    <col min="5650" max="5650" width="14.85546875" style="2" customWidth="1"/>
    <col min="5651" max="5652" width="0" style="2" hidden="1" customWidth="1"/>
    <col min="5653" max="5653" width="8.7109375" style="2" customWidth="1"/>
    <col min="5654" max="5654" width="10.42578125" style="2" customWidth="1"/>
    <col min="5655" max="5655" width="13.85546875" style="2" customWidth="1"/>
    <col min="5656" max="5656" width="11.42578125" style="2" customWidth="1"/>
    <col min="5657" max="5657" width="11.85546875" style="2" customWidth="1"/>
    <col min="5658" max="5658" width="8.7109375" style="2" customWidth="1"/>
    <col min="5659" max="5890" width="9.140625" style="2"/>
    <col min="5891" max="5891" width="14.28515625" style="2" customWidth="1"/>
    <col min="5892" max="5892" width="8.7109375" style="2" customWidth="1"/>
    <col min="5893" max="5893" width="8.85546875" style="2" customWidth="1"/>
    <col min="5894" max="5894" width="9.5703125" style="2" customWidth="1"/>
    <col min="5895" max="5895" width="7.85546875" style="2" customWidth="1"/>
    <col min="5896" max="5896" width="8.7109375" style="2" customWidth="1"/>
    <col min="5897" max="5897" width="0" style="2" hidden="1" customWidth="1"/>
    <col min="5898" max="5898" width="8.7109375" style="2" customWidth="1"/>
    <col min="5899" max="5899" width="11.28515625" style="2" customWidth="1"/>
    <col min="5900" max="5900" width="8.7109375" style="2" customWidth="1"/>
    <col min="5901" max="5901" width="10.85546875" style="2" customWidth="1"/>
    <col min="5902" max="5903" width="0" style="2" hidden="1" customWidth="1"/>
    <col min="5904" max="5904" width="13.7109375" style="2" customWidth="1"/>
    <col min="5905" max="5905" width="8.7109375" style="2" customWidth="1"/>
    <col min="5906" max="5906" width="14.85546875" style="2" customWidth="1"/>
    <col min="5907" max="5908" width="0" style="2" hidden="1" customWidth="1"/>
    <col min="5909" max="5909" width="8.7109375" style="2" customWidth="1"/>
    <col min="5910" max="5910" width="10.42578125" style="2" customWidth="1"/>
    <col min="5911" max="5911" width="13.85546875" style="2" customWidth="1"/>
    <col min="5912" max="5912" width="11.42578125" style="2" customWidth="1"/>
    <col min="5913" max="5913" width="11.85546875" style="2" customWidth="1"/>
    <col min="5914" max="5914" width="8.7109375" style="2" customWidth="1"/>
    <col min="5915" max="6146" width="9.140625" style="2"/>
    <col min="6147" max="6147" width="14.28515625" style="2" customWidth="1"/>
    <col min="6148" max="6148" width="8.7109375" style="2" customWidth="1"/>
    <col min="6149" max="6149" width="8.85546875" style="2" customWidth="1"/>
    <col min="6150" max="6150" width="9.5703125" style="2" customWidth="1"/>
    <col min="6151" max="6151" width="7.85546875" style="2" customWidth="1"/>
    <col min="6152" max="6152" width="8.7109375" style="2" customWidth="1"/>
    <col min="6153" max="6153" width="0" style="2" hidden="1" customWidth="1"/>
    <col min="6154" max="6154" width="8.7109375" style="2" customWidth="1"/>
    <col min="6155" max="6155" width="11.28515625" style="2" customWidth="1"/>
    <col min="6156" max="6156" width="8.7109375" style="2" customWidth="1"/>
    <col min="6157" max="6157" width="10.85546875" style="2" customWidth="1"/>
    <col min="6158" max="6159" width="0" style="2" hidden="1" customWidth="1"/>
    <col min="6160" max="6160" width="13.7109375" style="2" customWidth="1"/>
    <col min="6161" max="6161" width="8.7109375" style="2" customWidth="1"/>
    <col min="6162" max="6162" width="14.85546875" style="2" customWidth="1"/>
    <col min="6163" max="6164" width="0" style="2" hidden="1" customWidth="1"/>
    <col min="6165" max="6165" width="8.7109375" style="2" customWidth="1"/>
    <col min="6166" max="6166" width="10.42578125" style="2" customWidth="1"/>
    <col min="6167" max="6167" width="13.85546875" style="2" customWidth="1"/>
    <col min="6168" max="6168" width="11.42578125" style="2" customWidth="1"/>
    <col min="6169" max="6169" width="11.85546875" style="2" customWidth="1"/>
    <col min="6170" max="6170" width="8.7109375" style="2" customWidth="1"/>
    <col min="6171" max="6402" width="9.140625" style="2"/>
    <col min="6403" max="6403" width="14.28515625" style="2" customWidth="1"/>
    <col min="6404" max="6404" width="8.7109375" style="2" customWidth="1"/>
    <col min="6405" max="6405" width="8.85546875" style="2" customWidth="1"/>
    <col min="6406" max="6406" width="9.5703125" style="2" customWidth="1"/>
    <col min="6407" max="6407" width="7.85546875" style="2" customWidth="1"/>
    <col min="6408" max="6408" width="8.7109375" style="2" customWidth="1"/>
    <col min="6409" max="6409" width="0" style="2" hidden="1" customWidth="1"/>
    <col min="6410" max="6410" width="8.7109375" style="2" customWidth="1"/>
    <col min="6411" max="6411" width="11.28515625" style="2" customWidth="1"/>
    <col min="6412" max="6412" width="8.7109375" style="2" customWidth="1"/>
    <col min="6413" max="6413" width="10.85546875" style="2" customWidth="1"/>
    <col min="6414" max="6415" width="0" style="2" hidden="1" customWidth="1"/>
    <col min="6416" max="6416" width="13.7109375" style="2" customWidth="1"/>
    <col min="6417" max="6417" width="8.7109375" style="2" customWidth="1"/>
    <col min="6418" max="6418" width="14.85546875" style="2" customWidth="1"/>
    <col min="6419" max="6420" width="0" style="2" hidden="1" customWidth="1"/>
    <col min="6421" max="6421" width="8.7109375" style="2" customWidth="1"/>
    <col min="6422" max="6422" width="10.42578125" style="2" customWidth="1"/>
    <col min="6423" max="6423" width="13.85546875" style="2" customWidth="1"/>
    <col min="6424" max="6424" width="11.42578125" style="2" customWidth="1"/>
    <col min="6425" max="6425" width="11.85546875" style="2" customWidth="1"/>
    <col min="6426" max="6426" width="8.7109375" style="2" customWidth="1"/>
    <col min="6427" max="6658" width="9.140625" style="2"/>
    <col min="6659" max="6659" width="14.28515625" style="2" customWidth="1"/>
    <col min="6660" max="6660" width="8.7109375" style="2" customWidth="1"/>
    <col min="6661" max="6661" width="8.85546875" style="2" customWidth="1"/>
    <col min="6662" max="6662" width="9.5703125" style="2" customWidth="1"/>
    <col min="6663" max="6663" width="7.85546875" style="2" customWidth="1"/>
    <col min="6664" max="6664" width="8.7109375" style="2" customWidth="1"/>
    <col min="6665" max="6665" width="0" style="2" hidden="1" customWidth="1"/>
    <col min="6666" max="6666" width="8.7109375" style="2" customWidth="1"/>
    <col min="6667" max="6667" width="11.28515625" style="2" customWidth="1"/>
    <col min="6668" max="6668" width="8.7109375" style="2" customWidth="1"/>
    <col min="6669" max="6669" width="10.85546875" style="2" customWidth="1"/>
    <col min="6670" max="6671" width="0" style="2" hidden="1" customWidth="1"/>
    <col min="6672" max="6672" width="13.7109375" style="2" customWidth="1"/>
    <col min="6673" max="6673" width="8.7109375" style="2" customWidth="1"/>
    <col min="6674" max="6674" width="14.85546875" style="2" customWidth="1"/>
    <col min="6675" max="6676" width="0" style="2" hidden="1" customWidth="1"/>
    <col min="6677" max="6677" width="8.7109375" style="2" customWidth="1"/>
    <col min="6678" max="6678" width="10.42578125" style="2" customWidth="1"/>
    <col min="6679" max="6679" width="13.85546875" style="2" customWidth="1"/>
    <col min="6680" max="6680" width="11.42578125" style="2" customWidth="1"/>
    <col min="6681" max="6681" width="11.85546875" style="2" customWidth="1"/>
    <col min="6682" max="6682" width="8.7109375" style="2" customWidth="1"/>
    <col min="6683" max="6914" width="9.140625" style="2"/>
    <col min="6915" max="6915" width="14.28515625" style="2" customWidth="1"/>
    <col min="6916" max="6916" width="8.7109375" style="2" customWidth="1"/>
    <col min="6917" max="6917" width="8.85546875" style="2" customWidth="1"/>
    <col min="6918" max="6918" width="9.5703125" style="2" customWidth="1"/>
    <col min="6919" max="6919" width="7.85546875" style="2" customWidth="1"/>
    <col min="6920" max="6920" width="8.7109375" style="2" customWidth="1"/>
    <col min="6921" max="6921" width="0" style="2" hidden="1" customWidth="1"/>
    <col min="6922" max="6922" width="8.7109375" style="2" customWidth="1"/>
    <col min="6923" max="6923" width="11.28515625" style="2" customWidth="1"/>
    <col min="6924" max="6924" width="8.7109375" style="2" customWidth="1"/>
    <col min="6925" max="6925" width="10.85546875" style="2" customWidth="1"/>
    <col min="6926" max="6927" width="0" style="2" hidden="1" customWidth="1"/>
    <col min="6928" max="6928" width="13.7109375" style="2" customWidth="1"/>
    <col min="6929" max="6929" width="8.7109375" style="2" customWidth="1"/>
    <col min="6930" max="6930" width="14.85546875" style="2" customWidth="1"/>
    <col min="6931" max="6932" width="0" style="2" hidden="1" customWidth="1"/>
    <col min="6933" max="6933" width="8.7109375" style="2" customWidth="1"/>
    <col min="6934" max="6934" width="10.42578125" style="2" customWidth="1"/>
    <col min="6935" max="6935" width="13.85546875" style="2" customWidth="1"/>
    <col min="6936" max="6936" width="11.42578125" style="2" customWidth="1"/>
    <col min="6937" max="6937" width="11.85546875" style="2" customWidth="1"/>
    <col min="6938" max="6938" width="8.7109375" style="2" customWidth="1"/>
    <col min="6939" max="7170" width="9.140625" style="2"/>
    <col min="7171" max="7171" width="14.28515625" style="2" customWidth="1"/>
    <col min="7172" max="7172" width="8.7109375" style="2" customWidth="1"/>
    <col min="7173" max="7173" width="8.85546875" style="2" customWidth="1"/>
    <col min="7174" max="7174" width="9.5703125" style="2" customWidth="1"/>
    <col min="7175" max="7175" width="7.85546875" style="2" customWidth="1"/>
    <col min="7176" max="7176" width="8.7109375" style="2" customWidth="1"/>
    <col min="7177" max="7177" width="0" style="2" hidden="1" customWidth="1"/>
    <col min="7178" max="7178" width="8.7109375" style="2" customWidth="1"/>
    <col min="7179" max="7179" width="11.28515625" style="2" customWidth="1"/>
    <col min="7180" max="7180" width="8.7109375" style="2" customWidth="1"/>
    <col min="7181" max="7181" width="10.85546875" style="2" customWidth="1"/>
    <col min="7182" max="7183" width="0" style="2" hidden="1" customWidth="1"/>
    <col min="7184" max="7184" width="13.7109375" style="2" customWidth="1"/>
    <col min="7185" max="7185" width="8.7109375" style="2" customWidth="1"/>
    <col min="7186" max="7186" width="14.85546875" style="2" customWidth="1"/>
    <col min="7187" max="7188" width="0" style="2" hidden="1" customWidth="1"/>
    <col min="7189" max="7189" width="8.7109375" style="2" customWidth="1"/>
    <col min="7190" max="7190" width="10.42578125" style="2" customWidth="1"/>
    <col min="7191" max="7191" width="13.85546875" style="2" customWidth="1"/>
    <col min="7192" max="7192" width="11.42578125" style="2" customWidth="1"/>
    <col min="7193" max="7193" width="11.85546875" style="2" customWidth="1"/>
    <col min="7194" max="7194" width="8.7109375" style="2" customWidth="1"/>
    <col min="7195" max="7426" width="9.140625" style="2"/>
    <col min="7427" max="7427" width="14.28515625" style="2" customWidth="1"/>
    <col min="7428" max="7428" width="8.7109375" style="2" customWidth="1"/>
    <col min="7429" max="7429" width="8.85546875" style="2" customWidth="1"/>
    <col min="7430" max="7430" width="9.5703125" style="2" customWidth="1"/>
    <col min="7431" max="7431" width="7.85546875" style="2" customWidth="1"/>
    <col min="7432" max="7432" width="8.7109375" style="2" customWidth="1"/>
    <col min="7433" max="7433" width="0" style="2" hidden="1" customWidth="1"/>
    <col min="7434" max="7434" width="8.7109375" style="2" customWidth="1"/>
    <col min="7435" max="7435" width="11.28515625" style="2" customWidth="1"/>
    <col min="7436" max="7436" width="8.7109375" style="2" customWidth="1"/>
    <col min="7437" max="7437" width="10.85546875" style="2" customWidth="1"/>
    <col min="7438" max="7439" width="0" style="2" hidden="1" customWidth="1"/>
    <col min="7440" max="7440" width="13.7109375" style="2" customWidth="1"/>
    <col min="7441" max="7441" width="8.7109375" style="2" customWidth="1"/>
    <col min="7442" max="7442" width="14.85546875" style="2" customWidth="1"/>
    <col min="7443" max="7444" width="0" style="2" hidden="1" customWidth="1"/>
    <col min="7445" max="7445" width="8.7109375" style="2" customWidth="1"/>
    <col min="7446" max="7446" width="10.42578125" style="2" customWidth="1"/>
    <col min="7447" max="7447" width="13.85546875" style="2" customWidth="1"/>
    <col min="7448" max="7448" width="11.42578125" style="2" customWidth="1"/>
    <col min="7449" max="7449" width="11.85546875" style="2" customWidth="1"/>
    <col min="7450" max="7450" width="8.7109375" style="2" customWidth="1"/>
    <col min="7451" max="7682" width="9.140625" style="2"/>
    <col min="7683" max="7683" width="14.28515625" style="2" customWidth="1"/>
    <col min="7684" max="7684" width="8.7109375" style="2" customWidth="1"/>
    <col min="7685" max="7685" width="8.85546875" style="2" customWidth="1"/>
    <col min="7686" max="7686" width="9.5703125" style="2" customWidth="1"/>
    <col min="7687" max="7687" width="7.85546875" style="2" customWidth="1"/>
    <col min="7688" max="7688" width="8.7109375" style="2" customWidth="1"/>
    <col min="7689" max="7689" width="0" style="2" hidden="1" customWidth="1"/>
    <col min="7690" max="7690" width="8.7109375" style="2" customWidth="1"/>
    <col min="7691" max="7691" width="11.28515625" style="2" customWidth="1"/>
    <col min="7692" max="7692" width="8.7109375" style="2" customWidth="1"/>
    <col min="7693" max="7693" width="10.85546875" style="2" customWidth="1"/>
    <col min="7694" max="7695" width="0" style="2" hidden="1" customWidth="1"/>
    <col min="7696" max="7696" width="13.7109375" style="2" customWidth="1"/>
    <col min="7697" max="7697" width="8.7109375" style="2" customWidth="1"/>
    <col min="7698" max="7698" width="14.85546875" style="2" customWidth="1"/>
    <col min="7699" max="7700" width="0" style="2" hidden="1" customWidth="1"/>
    <col min="7701" max="7701" width="8.7109375" style="2" customWidth="1"/>
    <col min="7702" max="7702" width="10.42578125" style="2" customWidth="1"/>
    <col min="7703" max="7703" width="13.85546875" style="2" customWidth="1"/>
    <col min="7704" max="7704" width="11.42578125" style="2" customWidth="1"/>
    <col min="7705" max="7705" width="11.85546875" style="2" customWidth="1"/>
    <col min="7706" max="7706" width="8.7109375" style="2" customWidth="1"/>
    <col min="7707" max="7938" width="9.140625" style="2"/>
    <col min="7939" max="7939" width="14.28515625" style="2" customWidth="1"/>
    <col min="7940" max="7940" width="8.7109375" style="2" customWidth="1"/>
    <col min="7941" max="7941" width="8.85546875" style="2" customWidth="1"/>
    <col min="7942" max="7942" width="9.5703125" style="2" customWidth="1"/>
    <col min="7943" max="7943" width="7.85546875" style="2" customWidth="1"/>
    <col min="7944" max="7944" width="8.7109375" style="2" customWidth="1"/>
    <col min="7945" max="7945" width="0" style="2" hidden="1" customWidth="1"/>
    <col min="7946" max="7946" width="8.7109375" style="2" customWidth="1"/>
    <col min="7947" max="7947" width="11.28515625" style="2" customWidth="1"/>
    <col min="7948" max="7948" width="8.7109375" style="2" customWidth="1"/>
    <col min="7949" max="7949" width="10.85546875" style="2" customWidth="1"/>
    <col min="7950" max="7951" width="0" style="2" hidden="1" customWidth="1"/>
    <col min="7952" max="7952" width="13.7109375" style="2" customWidth="1"/>
    <col min="7953" max="7953" width="8.7109375" style="2" customWidth="1"/>
    <col min="7954" max="7954" width="14.85546875" style="2" customWidth="1"/>
    <col min="7955" max="7956" width="0" style="2" hidden="1" customWidth="1"/>
    <col min="7957" max="7957" width="8.7109375" style="2" customWidth="1"/>
    <col min="7958" max="7958" width="10.42578125" style="2" customWidth="1"/>
    <col min="7959" max="7959" width="13.85546875" style="2" customWidth="1"/>
    <col min="7960" max="7960" width="11.42578125" style="2" customWidth="1"/>
    <col min="7961" max="7961" width="11.85546875" style="2" customWidth="1"/>
    <col min="7962" max="7962" width="8.7109375" style="2" customWidth="1"/>
    <col min="7963" max="8194" width="9.140625" style="2"/>
    <col min="8195" max="8195" width="14.28515625" style="2" customWidth="1"/>
    <col min="8196" max="8196" width="8.7109375" style="2" customWidth="1"/>
    <col min="8197" max="8197" width="8.85546875" style="2" customWidth="1"/>
    <col min="8198" max="8198" width="9.5703125" style="2" customWidth="1"/>
    <col min="8199" max="8199" width="7.85546875" style="2" customWidth="1"/>
    <col min="8200" max="8200" width="8.7109375" style="2" customWidth="1"/>
    <col min="8201" max="8201" width="0" style="2" hidden="1" customWidth="1"/>
    <col min="8202" max="8202" width="8.7109375" style="2" customWidth="1"/>
    <col min="8203" max="8203" width="11.28515625" style="2" customWidth="1"/>
    <col min="8204" max="8204" width="8.7109375" style="2" customWidth="1"/>
    <col min="8205" max="8205" width="10.85546875" style="2" customWidth="1"/>
    <col min="8206" max="8207" width="0" style="2" hidden="1" customWidth="1"/>
    <col min="8208" max="8208" width="13.7109375" style="2" customWidth="1"/>
    <col min="8209" max="8209" width="8.7109375" style="2" customWidth="1"/>
    <col min="8210" max="8210" width="14.85546875" style="2" customWidth="1"/>
    <col min="8211" max="8212" width="0" style="2" hidden="1" customWidth="1"/>
    <col min="8213" max="8213" width="8.7109375" style="2" customWidth="1"/>
    <col min="8214" max="8214" width="10.42578125" style="2" customWidth="1"/>
    <col min="8215" max="8215" width="13.85546875" style="2" customWidth="1"/>
    <col min="8216" max="8216" width="11.42578125" style="2" customWidth="1"/>
    <col min="8217" max="8217" width="11.85546875" style="2" customWidth="1"/>
    <col min="8218" max="8218" width="8.7109375" style="2" customWidth="1"/>
    <col min="8219" max="8450" width="9.140625" style="2"/>
    <col min="8451" max="8451" width="14.28515625" style="2" customWidth="1"/>
    <col min="8452" max="8452" width="8.7109375" style="2" customWidth="1"/>
    <col min="8453" max="8453" width="8.85546875" style="2" customWidth="1"/>
    <col min="8454" max="8454" width="9.5703125" style="2" customWidth="1"/>
    <col min="8455" max="8455" width="7.85546875" style="2" customWidth="1"/>
    <col min="8456" max="8456" width="8.7109375" style="2" customWidth="1"/>
    <col min="8457" max="8457" width="0" style="2" hidden="1" customWidth="1"/>
    <col min="8458" max="8458" width="8.7109375" style="2" customWidth="1"/>
    <col min="8459" max="8459" width="11.28515625" style="2" customWidth="1"/>
    <col min="8460" max="8460" width="8.7109375" style="2" customWidth="1"/>
    <col min="8461" max="8461" width="10.85546875" style="2" customWidth="1"/>
    <col min="8462" max="8463" width="0" style="2" hidden="1" customWidth="1"/>
    <col min="8464" max="8464" width="13.7109375" style="2" customWidth="1"/>
    <col min="8465" max="8465" width="8.7109375" style="2" customWidth="1"/>
    <col min="8466" max="8466" width="14.85546875" style="2" customWidth="1"/>
    <col min="8467" max="8468" width="0" style="2" hidden="1" customWidth="1"/>
    <col min="8469" max="8469" width="8.7109375" style="2" customWidth="1"/>
    <col min="8470" max="8470" width="10.42578125" style="2" customWidth="1"/>
    <col min="8471" max="8471" width="13.85546875" style="2" customWidth="1"/>
    <col min="8472" max="8472" width="11.42578125" style="2" customWidth="1"/>
    <col min="8473" max="8473" width="11.85546875" style="2" customWidth="1"/>
    <col min="8474" max="8474" width="8.7109375" style="2" customWidth="1"/>
    <col min="8475" max="8706" width="9.140625" style="2"/>
    <col min="8707" max="8707" width="14.28515625" style="2" customWidth="1"/>
    <col min="8708" max="8708" width="8.7109375" style="2" customWidth="1"/>
    <col min="8709" max="8709" width="8.85546875" style="2" customWidth="1"/>
    <col min="8710" max="8710" width="9.5703125" style="2" customWidth="1"/>
    <col min="8711" max="8711" width="7.85546875" style="2" customWidth="1"/>
    <col min="8712" max="8712" width="8.7109375" style="2" customWidth="1"/>
    <col min="8713" max="8713" width="0" style="2" hidden="1" customWidth="1"/>
    <col min="8714" max="8714" width="8.7109375" style="2" customWidth="1"/>
    <col min="8715" max="8715" width="11.28515625" style="2" customWidth="1"/>
    <col min="8716" max="8716" width="8.7109375" style="2" customWidth="1"/>
    <col min="8717" max="8717" width="10.85546875" style="2" customWidth="1"/>
    <col min="8718" max="8719" width="0" style="2" hidden="1" customWidth="1"/>
    <col min="8720" max="8720" width="13.7109375" style="2" customWidth="1"/>
    <col min="8721" max="8721" width="8.7109375" style="2" customWidth="1"/>
    <col min="8722" max="8722" width="14.85546875" style="2" customWidth="1"/>
    <col min="8723" max="8724" width="0" style="2" hidden="1" customWidth="1"/>
    <col min="8725" max="8725" width="8.7109375" style="2" customWidth="1"/>
    <col min="8726" max="8726" width="10.42578125" style="2" customWidth="1"/>
    <col min="8727" max="8727" width="13.85546875" style="2" customWidth="1"/>
    <col min="8728" max="8728" width="11.42578125" style="2" customWidth="1"/>
    <col min="8729" max="8729" width="11.85546875" style="2" customWidth="1"/>
    <col min="8730" max="8730" width="8.7109375" style="2" customWidth="1"/>
    <col min="8731" max="8962" width="9.140625" style="2"/>
    <col min="8963" max="8963" width="14.28515625" style="2" customWidth="1"/>
    <col min="8964" max="8964" width="8.7109375" style="2" customWidth="1"/>
    <col min="8965" max="8965" width="8.85546875" style="2" customWidth="1"/>
    <col min="8966" max="8966" width="9.5703125" style="2" customWidth="1"/>
    <col min="8967" max="8967" width="7.85546875" style="2" customWidth="1"/>
    <col min="8968" max="8968" width="8.7109375" style="2" customWidth="1"/>
    <col min="8969" max="8969" width="0" style="2" hidden="1" customWidth="1"/>
    <col min="8970" max="8970" width="8.7109375" style="2" customWidth="1"/>
    <col min="8971" max="8971" width="11.28515625" style="2" customWidth="1"/>
    <col min="8972" max="8972" width="8.7109375" style="2" customWidth="1"/>
    <col min="8973" max="8973" width="10.85546875" style="2" customWidth="1"/>
    <col min="8974" max="8975" width="0" style="2" hidden="1" customWidth="1"/>
    <col min="8976" max="8976" width="13.7109375" style="2" customWidth="1"/>
    <col min="8977" max="8977" width="8.7109375" style="2" customWidth="1"/>
    <col min="8978" max="8978" width="14.85546875" style="2" customWidth="1"/>
    <col min="8979" max="8980" width="0" style="2" hidden="1" customWidth="1"/>
    <col min="8981" max="8981" width="8.7109375" style="2" customWidth="1"/>
    <col min="8982" max="8982" width="10.42578125" style="2" customWidth="1"/>
    <col min="8983" max="8983" width="13.85546875" style="2" customWidth="1"/>
    <col min="8984" max="8984" width="11.42578125" style="2" customWidth="1"/>
    <col min="8985" max="8985" width="11.85546875" style="2" customWidth="1"/>
    <col min="8986" max="8986" width="8.7109375" style="2" customWidth="1"/>
    <col min="8987" max="9218" width="9.140625" style="2"/>
    <col min="9219" max="9219" width="14.28515625" style="2" customWidth="1"/>
    <col min="9220" max="9220" width="8.7109375" style="2" customWidth="1"/>
    <col min="9221" max="9221" width="8.85546875" style="2" customWidth="1"/>
    <col min="9222" max="9222" width="9.5703125" style="2" customWidth="1"/>
    <col min="9223" max="9223" width="7.85546875" style="2" customWidth="1"/>
    <col min="9224" max="9224" width="8.7109375" style="2" customWidth="1"/>
    <col min="9225" max="9225" width="0" style="2" hidden="1" customWidth="1"/>
    <col min="9226" max="9226" width="8.7109375" style="2" customWidth="1"/>
    <col min="9227" max="9227" width="11.28515625" style="2" customWidth="1"/>
    <col min="9228" max="9228" width="8.7109375" style="2" customWidth="1"/>
    <col min="9229" max="9229" width="10.85546875" style="2" customWidth="1"/>
    <col min="9230" max="9231" width="0" style="2" hidden="1" customWidth="1"/>
    <col min="9232" max="9232" width="13.7109375" style="2" customWidth="1"/>
    <col min="9233" max="9233" width="8.7109375" style="2" customWidth="1"/>
    <col min="9234" max="9234" width="14.85546875" style="2" customWidth="1"/>
    <col min="9235" max="9236" width="0" style="2" hidden="1" customWidth="1"/>
    <col min="9237" max="9237" width="8.7109375" style="2" customWidth="1"/>
    <col min="9238" max="9238" width="10.42578125" style="2" customWidth="1"/>
    <col min="9239" max="9239" width="13.85546875" style="2" customWidth="1"/>
    <col min="9240" max="9240" width="11.42578125" style="2" customWidth="1"/>
    <col min="9241" max="9241" width="11.85546875" style="2" customWidth="1"/>
    <col min="9242" max="9242" width="8.7109375" style="2" customWidth="1"/>
    <col min="9243" max="9474" width="9.140625" style="2"/>
    <col min="9475" max="9475" width="14.28515625" style="2" customWidth="1"/>
    <col min="9476" max="9476" width="8.7109375" style="2" customWidth="1"/>
    <col min="9477" max="9477" width="8.85546875" style="2" customWidth="1"/>
    <col min="9478" max="9478" width="9.5703125" style="2" customWidth="1"/>
    <col min="9479" max="9479" width="7.85546875" style="2" customWidth="1"/>
    <col min="9480" max="9480" width="8.7109375" style="2" customWidth="1"/>
    <col min="9481" max="9481" width="0" style="2" hidden="1" customWidth="1"/>
    <col min="9482" max="9482" width="8.7109375" style="2" customWidth="1"/>
    <col min="9483" max="9483" width="11.28515625" style="2" customWidth="1"/>
    <col min="9484" max="9484" width="8.7109375" style="2" customWidth="1"/>
    <col min="9485" max="9485" width="10.85546875" style="2" customWidth="1"/>
    <col min="9486" max="9487" width="0" style="2" hidden="1" customWidth="1"/>
    <col min="9488" max="9488" width="13.7109375" style="2" customWidth="1"/>
    <col min="9489" max="9489" width="8.7109375" style="2" customWidth="1"/>
    <col min="9490" max="9490" width="14.85546875" style="2" customWidth="1"/>
    <col min="9491" max="9492" width="0" style="2" hidden="1" customWidth="1"/>
    <col min="9493" max="9493" width="8.7109375" style="2" customWidth="1"/>
    <col min="9494" max="9494" width="10.42578125" style="2" customWidth="1"/>
    <col min="9495" max="9495" width="13.85546875" style="2" customWidth="1"/>
    <col min="9496" max="9496" width="11.42578125" style="2" customWidth="1"/>
    <col min="9497" max="9497" width="11.85546875" style="2" customWidth="1"/>
    <col min="9498" max="9498" width="8.7109375" style="2" customWidth="1"/>
    <col min="9499" max="9730" width="9.140625" style="2"/>
    <col min="9731" max="9731" width="14.28515625" style="2" customWidth="1"/>
    <col min="9732" max="9732" width="8.7109375" style="2" customWidth="1"/>
    <col min="9733" max="9733" width="8.85546875" style="2" customWidth="1"/>
    <col min="9734" max="9734" width="9.5703125" style="2" customWidth="1"/>
    <col min="9735" max="9735" width="7.85546875" style="2" customWidth="1"/>
    <col min="9736" max="9736" width="8.7109375" style="2" customWidth="1"/>
    <col min="9737" max="9737" width="0" style="2" hidden="1" customWidth="1"/>
    <col min="9738" max="9738" width="8.7109375" style="2" customWidth="1"/>
    <col min="9739" max="9739" width="11.28515625" style="2" customWidth="1"/>
    <col min="9740" max="9740" width="8.7109375" style="2" customWidth="1"/>
    <col min="9741" max="9741" width="10.85546875" style="2" customWidth="1"/>
    <col min="9742" max="9743" width="0" style="2" hidden="1" customWidth="1"/>
    <col min="9744" max="9744" width="13.7109375" style="2" customWidth="1"/>
    <col min="9745" max="9745" width="8.7109375" style="2" customWidth="1"/>
    <col min="9746" max="9746" width="14.85546875" style="2" customWidth="1"/>
    <col min="9747" max="9748" width="0" style="2" hidden="1" customWidth="1"/>
    <col min="9749" max="9749" width="8.7109375" style="2" customWidth="1"/>
    <col min="9750" max="9750" width="10.42578125" style="2" customWidth="1"/>
    <col min="9751" max="9751" width="13.85546875" style="2" customWidth="1"/>
    <col min="9752" max="9752" width="11.42578125" style="2" customWidth="1"/>
    <col min="9753" max="9753" width="11.85546875" style="2" customWidth="1"/>
    <col min="9754" max="9754" width="8.7109375" style="2" customWidth="1"/>
    <col min="9755" max="9986" width="9.140625" style="2"/>
    <col min="9987" max="9987" width="14.28515625" style="2" customWidth="1"/>
    <col min="9988" max="9988" width="8.7109375" style="2" customWidth="1"/>
    <col min="9989" max="9989" width="8.85546875" style="2" customWidth="1"/>
    <col min="9990" max="9990" width="9.5703125" style="2" customWidth="1"/>
    <col min="9991" max="9991" width="7.85546875" style="2" customWidth="1"/>
    <col min="9992" max="9992" width="8.7109375" style="2" customWidth="1"/>
    <col min="9993" max="9993" width="0" style="2" hidden="1" customWidth="1"/>
    <col min="9994" max="9994" width="8.7109375" style="2" customWidth="1"/>
    <col min="9995" max="9995" width="11.28515625" style="2" customWidth="1"/>
    <col min="9996" max="9996" width="8.7109375" style="2" customWidth="1"/>
    <col min="9997" max="9997" width="10.85546875" style="2" customWidth="1"/>
    <col min="9998" max="9999" width="0" style="2" hidden="1" customWidth="1"/>
    <col min="10000" max="10000" width="13.7109375" style="2" customWidth="1"/>
    <col min="10001" max="10001" width="8.7109375" style="2" customWidth="1"/>
    <col min="10002" max="10002" width="14.85546875" style="2" customWidth="1"/>
    <col min="10003" max="10004" width="0" style="2" hidden="1" customWidth="1"/>
    <col min="10005" max="10005" width="8.7109375" style="2" customWidth="1"/>
    <col min="10006" max="10006" width="10.42578125" style="2" customWidth="1"/>
    <col min="10007" max="10007" width="13.85546875" style="2" customWidth="1"/>
    <col min="10008" max="10008" width="11.42578125" style="2" customWidth="1"/>
    <col min="10009" max="10009" width="11.85546875" style="2" customWidth="1"/>
    <col min="10010" max="10010" width="8.7109375" style="2" customWidth="1"/>
    <col min="10011" max="10242" width="9.140625" style="2"/>
    <col min="10243" max="10243" width="14.28515625" style="2" customWidth="1"/>
    <col min="10244" max="10244" width="8.7109375" style="2" customWidth="1"/>
    <col min="10245" max="10245" width="8.85546875" style="2" customWidth="1"/>
    <col min="10246" max="10246" width="9.5703125" style="2" customWidth="1"/>
    <col min="10247" max="10247" width="7.85546875" style="2" customWidth="1"/>
    <col min="10248" max="10248" width="8.7109375" style="2" customWidth="1"/>
    <col min="10249" max="10249" width="0" style="2" hidden="1" customWidth="1"/>
    <col min="10250" max="10250" width="8.7109375" style="2" customWidth="1"/>
    <col min="10251" max="10251" width="11.28515625" style="2" customWidth="1"/>
    <col min="10252" max="10252" width="8.7109375" style="2" customWidth="1"/>
    <col min="10253" max="10253" width="10.85546875" style="2" customWidth="1"/>
    <col min="10254" max="10255" width="0" style="2" hidden="1" customWidth="1"/>
    <col min="10256" max="10256" width="13.7109375" style="2" customWidth="1"/>
    <col min="10257" max="10257" width="8.7109375" style="2" customWidth="1"/>
    <col min="10258" max="10258" width="14.85546875" style="2" customWidth="1"/>
    <col min="10259" max="10260" width="0" style="2" hidden="1" customWidth="1"/>
    <col min="10261" max="10261" width="8.7109375" style="2" customWidth="1"/>
    <col min="10262" max="10262" width="10.42578125" style="2" customWidth="1"/>
    <col min="10263" max="10263" width="13.85546875" style="2" customWidth="1"/>
    <col min="10264" max="10264" width="11.42578125" style="2" customWidth="1"/>
    <col min="10265" max="10265" width="11.85546875" style="2" customWidth="1"/>
    <col min="10266" max="10266" width="8.7109375" style="2" customWidth="1"/>
    <col min="10267" max="10498" width="9.140625" style="2"/>
    <col min="10499" max="10499" width="14.28515625" style="2" customWidth="1"/>
    <col min="10500" max="10500" width="8.7109375" style="2" customWidth="1"/>
    <col min="10501" max="10501" width="8.85546875" style="2" customWidth="1"/>
    <col min="10502" max="10502" width="9.5703125" style="2" customWidth="1"/>
    <col min="10503" max="10503" width="7.85546875" style="2" customWidth="1"/>
    <col min="10504" max="10504" width="8.7109375" style="2" customWidth="1"/>
    <col min="10505" max="10505" width="0" style="2" hidden="1" customWidth="1"/>
    <col min="10506" max="10506" width="8.7109375" style="2" customWidth="1"/>
    <col min="10507" max="10507" width="11.28515625" style="2" customWidth="1"/>
    <col min="10508" max="10508" width="8.7109375" style="2" customWidth="1"/>
    <col min="10509" max="10509" width="10.85546875" style="2" customWidth="1"/>
    <col min="10510" max="10511" width="0" style="2" hidden="1" customWidth="1"/>
    <col min="10512" max="10512" width="13.7109375" style="2" customWidth="1"/>
    <col min="10513" max="10513" width="8.7109375" style="2" customWidth="1"/>
    <col min="10514" max="10514" width="14.85546875" style="2" customWidth="1"/>
    <col min="10515" max="10516" width="0" style="2" hidden="1" customWidth="1"/>
    <col min="10517" max="10517" width="8.7109375" style="2" customWidth="1"/>
    <col min="10518" max="10518" width="10.42578125" style="2" customWidth="1"/>
    <col min="10519" max="10519" width="13.85546875" style="2" customWidth="1"/>
    <col min="10520" max="10520" width="11.42578125" style="2" customWidth="1"/>
    <col min="10521" max="10521" width="11.85546875" style="2" customWidth="1"/>
    <col min="10522" max="10522" width="8.7109375" style="2" customWidth="1"/>
    <col min="10523" max="10754" width="9.140625" style="2"/>
    <col min="10755" max="10755" width="14.28515625" style="2" customWidth="1"/>
    <col min="10756" max="10756" width="8.7109375" style="2" customWidth="1"/>
    <col min="10757" max="10757" width="8.85546875" style="2" customWidth="1"/>
    <col min="10758" max="10758" width="9.5703125" style="2" customWidth="1"/>
    <col min="10759" max="10759" width="7.85546875" style="2" customWidth="1"/>
    <col min="10760" max="10760" width="8.7109375" style="2" customWidth="1"/>
    <col min="10761" max="10761" width="0" style="2" hidden="1" customWidth="1"/>
    <col min="10762" max="10762" width="8.7109375" style="2" customWidth="1"/>
    <col min="10763" max="10763" width="11.28515625" style="2" customWidth="1"/>
    <col min="10764" max="10764" width="8.7109375" style="2" customWidth="1"/>
    <col min="10765" max="10765" width="10.85546875" style="2" customWidth="1"/>
    <col min="10766" max="10767" width="0" style="2" hidden="1" customWidth="1"/>
    <col min="10768" max="10768" width="13.7109375" style="2" customWidth="1"/>
    <col min="10769" max="10769" width="8.7109375" style="2" customWidth="1"/>
    <col min="10770" max="10770" width="14.85546875" style="2" customWidth="1"/>
    <col min="10771" max="10772" width="0" style="2" hidden="1" customWidth="1"/>
    <col min="10773" max="10773" width="8.7109375" style="2" customWidth="1"/>
    <col min="10774" max="10774" width="10.42578125" style="2" customWidth="1"/>
    <col min="10775" max="10775" width="13.85546875" style="2" customWidth="1"/>
    <col min="10776" max="10776" width="11.42578125" style="2" customWidth="1"/>
    <col min="10777" max="10777" width="11.85546875" style="2" customWidth="1"/>
    <col min="10778" max="10778" width="8.7109375" style="2" customWidth="1"/>
    <col min="10779" max="11010" width="9.140625" style="2"/>
    <col min="11011" max="11011" width="14.28515625" style="2" customWidth="1"/>
    <col min="11012" max="11012" width="8.7109375" style="2" customWidth="1"/>
    <col min="11013" max="11013" width="8.85546875" style="2" customWidth="1"/>
    <col min="11014" max="11014" width="9.5703125" style="2" customWidth="1"/>
    <col min="11015" max="11015" width="7.85546875" style="2" customWidth="1"/>
    <col min="11016" max="11016" width="8.7109375" style="2" customWidth="1"/>
    <col min="11017" max="11017" width="0" style="2" hidden="1" customWidth="1"/>
    <col min="11018" max="11018" width="8.7109375" style="2" customWidth="1"/>
    <col min="11019" max="11019" width="11.28515625" style="2" customWidth="1"/>
    <col min="11020" max="11020" width="8.7109375" style="2" customWidth="1"/>
    <col min="11021" max="11021" width="10.85546875" style="2" customWidth="1"/>
    <col min="11022" max="11023" width="0" style="2" hidden="1" customWidth="1"/>
    <col min="11024" max="11024" width="13.7109375" style="2" customWidth="1"/>
    <col min="11025" max="11025" width="8.7109375" style="2" customWidth="1"/>
    <col min="11026" max="11026" width="14.85546875" style="2" customWidth="1"/>
    <col min="11027" max="11028" width="0" style="2" hidden="1" customWidth="1"/>
    <col min="11029" max="11029" width="8.7109375" style="2" customWidth="1"/>
    <col min="11030" max="11030" width="10.42578125" style="2" customWidth="1"/>
    <col min="11031" max="11031" width="13.85546875" style="2" customWidth="1"/>
    <col min="11032" max="11032" width="11.42578125" style="2" customWidth="1"/>
    <col min="11033" max="11033" width="11.85546875" style="2" customWidth="1"/>
    <col min="11034" max="11034" width="8.7109375" style="2" customWidth="1"/>
    <col min="11035" max="11266" width="9.140625" style="2"/>
    <col min="11267" max="11267" width="14.28515625" style="2" customWidth="1"/>
    <col min="11268" max="11268" width="8.7109375" style="2" customWidth="1"/>
    <col min="11269" max="11269" width="8.85546875" style="2" customWidth="1"/>
    <col min="11270" max="11270" width="9.5703125" style="2" customWidth="1"/>
    <col min="11271" max="11271" width="7.85546875" style="2" customWidth="1"/>
    <col min="11272" max="11272" width="8.7109375" style="2" customWidth="1"/>
    <col min="11273" max="11273" width="0" style="2" hidden="1" customWidth="1"/>
    <col min="11274" max="11274" width="8.7109375" style="2" customWidth="1"/>
    <col min="11275" max="11275" width="11.28515625" style="2" customWidth="1"/>
    <col min="11276" max="11276" width="8.7109375" style="2" customWidth="1"/>
    <col min="11277" max="11277" width="10.85546875" style="2" customWidth="1"/>
    <col min="11278" max="11279" width="0" style="2" hidden="1" customWidth="1"/>
    <col min="11280" max="11280" width="13.7109375" style="2" customWidth="1"/>
    <col min="11281" max="11281" width="8.7109375" style="2" customWidth="1"/>
    <col min="11282" max="11282" width="14.85546875" style="2" customWidth="1"/>
    <col min="11283" max="11284" width="0" style="2" hidden="1" customWidth="1"/>
    <col min="11285" max="11285" width="8.7109375" style="2" customWidth="1"/>
    <col min="11286" max="11286" width="10.42578125" style="2" customWidth="1"/>
    <col min="11287" max="11287" width="13.85546875" style="2" customWidth="1"/>
    <col min="11288" max="11288" width="11.42578125" style="2" customWidth="1"/>
    <col min="11289" max="11289" width="11.85546875" style="2" customWidth="1"/>
    <col min="11290" max="11290" width="8.7109375" style="2" customWidth="1"/>
    <col min="11291" max="11522" width="9.140625" style="2"/>
    <col min="11523" max="11523" width="14.28515625" style="2" customWidth="1"/>
    <col min="11524" max="11524" width="8.7109375" style="2" customWidth="1"/>
    <col min="11525" max="11525" width="8.85546875" style="2" customWidth="1"/>
    <col min="11526" max="11526" width="9.5703125" style="2" customWidth="1"/>
    <col min="11527" max="11527" width="7.85546875" style="2" customWidth="1"/>
    <col min="11528" max="11528" width="8.7109375" style="2" customWidth="1"/>
    <col min="11529" max="11529" width="0" style="2" hidden="1" customWidth="1"/>
    <col min="11530" max="11530" width="8.7109375" style="2" customWidth="1"/>
    <col min="11531" max="11531" width="11.28515625" style="2" customWidth="1"/>
    <col min="11532" max="11532" width="8.7109375" style="2" customWidth="1"/>
    <col min="11533" max="11533" width="10.85546875" style="2" customWidth="1"/>
    <col min="11534" max="11535" width="0" style="2" hidden="1" customWidth="1"/>
    <col min="11536" max="11536" width="13.7109375" style="2" customWidth="1"/>
    <col min="11537" max="11537" width="8.7109375" style="2" customWidth="1"/>
    <col min="11538" max="11538" width="14.85546875" style="2" customWidth="1"/>
    <col min="11539" max="11540" width="0" style="2" hidden="1" customWidth="1"/>
    <col min="11541" max="11541" width="8.7109375" style="2" customWidth="1"/>
    <col min="11542" max="11542" width="10.42578125" style="2" customWidth="1"/>
    <col min="11543" max="11543" width="13.85546875" style="2" customWidth="1"/>
    <col min="11544" max="11544" width="11.42578125" style="2" customWidth="1"/>
    <col min="11545" max="11545" width="11.85546875" style="2" customWidth="1"/>
    <col min="11546" max="11546" width="8.7109375" style="2" customWidth="1"/>
    <col min="11547" max="11778" width="9.140625" style="2"/>
    <col min="11779" max="11779" width="14.28515625" style="2" customWidth="1"/>
    <col min="11780" max="11780" width="8.7109375" style="2" customWidth="1"/>
    <col min="11781" max="11781" width="8.85546875" style="2" customWidth="1"/>
    <col min="11782" max="11782" width="9.5703125" style="2" customWidth="1"/>
    <col min="11783" max="11783" width="7.85546875" style="2" customWidth="1"/>
    <col min="11784" max="11784" width="8.7109375" style="2" customWidth="1"/>
    <col min="11785" max="11785" width="0" style="2" hidden="1" customWidth="1"/>
    <col min="11786" max="11786" width="8.7109375" style="2" customWidth="1"/>
    <col min="11787" max="11787" width="11.28515625" style="2" customWidth="1"/>
    <col min="11788" max="11788" width="8.7109375" style="2" customWidth="1"/>
    <col min="11789" max="11789" width="10.85546875" style="2" customWidth="1"/>
    <col min="11790" max="11791" width="0" style="2" hidden="1" customWidth="1"/>
    <col min="11792" max="11792" width="13.7109375" style="2" customWidth="1"/>
    <col min="11793" max="11793" width="8.7109375" style="2" customWidth="1"/>
    <col min="11794" max="11794" width="14.85546875" style="2" customWidth="1"/>
    <col min="11795" max="11796" width="0" style="2" hidden="1" customWidth="1"/>
    <col min="11797" max="11797" width="8.7109375" style="2" customWidth="1"/>
    <col min="11798" max="11798" width="10.42578125" style="2" customWidth="1"/>
    <col min="11799" max="11799" width="13.85546875" style="2" customWidth="1"/>
    <col min="11800" max="11800" width="11.42578125" style="2" customWidth="1"/>
    <col min="11801" max="11801" width="11.85546875" style="2" customWidth="1"/>
    <col min="11802" max="11802" width="8.7109375" style="2" customWidth="1"/>
    <col min="11803" max="12034" width="9.140625" style="2"/>
    <col min="12035" max="12035" width="14.28515625" style="2" customWidth="1"/>
    <col min="12036" max="12036" width="8.7109375" style="2" customWidth="1"/>
    <col min="12037" max="12037" width="8.85546875" style="2" customWidth="1"/>
    <col min="12038" max="12038" width="9.5703125" style="2" customWidth="1"/>
    <col min="12039" max="12039" width="7.85546875" style="2" customWidth="1"/>
    <col min="12040" max="12040" width="8.7109375" style="2" customWidth="1"/>
    <col min="12041" max="12041" width="0" style="2" hidden="1" customWidth="1"/>
    <col min="12042" max="12042" width="8.7109375" style="2" customWidth="1"/>
    <col min="12043" max="12043" width="11.28515625" style="2" customWidth="1"/>
    <col min="12044" max="12044" width="8.7109375" style="2" customWidth="1"/>
    <col min="12045" max="12045" width="10.85546875" style="2" customWidth="1"/>
    <col min="12046" max="12047" width="0" style="2" hidden="1" customWidth="1"/>
    <col min="12048" max="12048" width="13.7109375" style="2" customWidth="1"/>
    <col min="12049" max="12049" width="8.7109375" style="2" customWidth="1"/>
    <col min="12050" max="12050" width="14.85546875" style="2" customWidth="1"/>
    <col min="12051" max="12052" width="0" style="2" hidden="1" customWidth="1"/>
    <col min="12053" max="12053" width="8.7109375" style="2" customWidth="1"/>
    <col min="12054" max="12054" width="10.42578125" style="2" customWidth="1"/>
    <col min="12055" max="12055" width="13.85546875" style="2" customWidth="1"/>
    <col min="12056" max="12056" width="11.42578125" style="2" customWidth="1"/>
    <col min="12057" max="12057" width="11.85546875" style="2" customWidth="1"/>
    <col min="12058" max="12058" width="8.7109375" style="2" customWidth="1"/>
    <col min="12059" max="12290" width="9.140625" style="2"/>
    <col min="12291" max="12291" width="14.28515625" style="2" customWidth="1"/>
    <col min="12292" max="12292" width="8.7109375" style="2" customWidth="1"/>
    <col min="12293" max="12293" width="8.85546875" style="2" customWidth="1"/>
    <col min="12294" max="12294" width="9.5703125" style="2" customWidth="1"/>
    <col min="12295" max="12295" width="7.85546875" style="2" customWidth="1"/>
    <col min="12296" max="12296" width="8.7109375" style="2" customWidth="1"/>
    <col min="12297" max="12297" width="0" style="2" hidden="1" customWidth="1"/>
    <col min="12298" max="12298" width="8.7109375" style="2" customWidth="1"/>
    <col min="12299" max="12299" width="11.28515625" style="2" customWidth="1"/>
    <col min="12300" max="12300" width="8.7109375" style="2" customWidth="1"/>
    <col min="12301" max="12301" width="10.85546875" style="2" customWidth="1"/>
    <col min="12302" max="12303" width="0" style="2" hidden="1" customWidth="1"/>
    <col min="12304" max="12304" width="13.7109375" style="2" customWidth="1"/>
    <col min="12305" max="12305" width="8.7109375" style="2" customWidth="1"/>
    <col min="12306" max="12306" width="14.85546875" style="2" customWidth="1"/>
    <col min="12307" max="12308" width="0" style="2" hidden="1" customWidth="1"/>
    <col min="12309" max="12309" width="8.7109375" style="2" customWidth="1"/>
    <col min="12310" max="12310" width="10.42578125" style="2" customWidth="1"/>
    <col min="12311" max="12311" width="13.85546875" style="2" customWidth="1"/>
    <col min="12312" max="12312" width="11.42578125" style="2" customWidth="1"/>
    <col min="12313" max="12313" width="11.85546875" style="2" customWidth="1"/>
    <col min="12314" max="12314" width="8.7109375" style="2" customWidth="1"/>
    <col min="12315" max="12546" width="9.140625" style="2"/>
    <col min="12547" max="12547" width="14.28515625" style="2" customWidth="1"/>
    <col min="12548" max="12548" width="8.7109375" style="2" customWidth="1"/>
    <col min="12549" max="12549" width="8.85546875" style="2" customWidth="1"/>
    <col min="12550" max="12550" width="9.5703125" style="2" customWidth="1"/>
    <col min="12551" max="12551" width="7.85546875" style="2" customWidth="1"/>
    <col min="12552" max="12552" width="8.7109375" style="2" customWidth="1"/>
    <col min="12553" max="12553" width="0" style="2" hidden="1" customWidth="1"/>
    <col min="12554" max="12554" width="8.7109375" style="2" customWidth="1"/>
    <col min="12555" max="12555" width="11.28515625" style="2" customWidth="1"/>
    <col min="12556" max="12556" width="8.7109375" style="2" customWidth="1"/>
    <col min="12557" max="12557" width="10.85546875" style="2" customWidth="1"/>
    <col min="12558" max="12559" width="0" style="2" hidden="1" customWidth="1"/>
    <col min="12560" max="12560" width="13.7109375" style="2" customWidth="1"/>
    <col min="12561" max="12561" width="8.7109375" style="2" customWidth="1"/>
    <col min="12562" max="12562" width="14.85546875" style="2" customWidth="1"/>
    <col min="12563" max="12564" width="0" style="2" hidden="1" customWidth="1"/>
    <col min="12565" max="12565" width="8.7109375" style="2" customWidth="1"/>
    <col min="12566" max="12566" width="10.42578125" style="2" customWidth="1"/>
    <col min="12567" max="12567" width="13.85546875" style="2" customWidth="1"/>
    <col min="12568" max="12568" width="11.42578125" style="2" customWidth="1"/>
    <col min="12569" max="12569" width="11.85546875" style="2" customWidth="1"/>
    <col min="12570" max="12570" width="8.7109375" style="2" customWidth="1"/>
    <col min="12571" max="12802" width="9.140625" style="2"/>
    <col min="12803" max="12803" width="14.28515625" style="2" customWidth="1"/>
    <col min="12804" max="12804" width="8.7109375" style="2" customWidth="1"/>
    <col min="12805" max="12805" width="8.85546875" style="2" customWidth="1"/>
    <col min="12806" max="12806" width="9.5703125" style="2" customWidth="1"/>
    <col min="12807" max="12807" width="7.85546875" style="2" customWidth="1"/>
    <col min="12808" max="12808" width="8.7109375" style="2" customWidth="1"/>
    <col min="12809" max="12809" width="0" style="2" hidden="1" customWidth="1"/>
    <col min="12810" max="12810" width="8.7109375" style="2" customWidth="1"/>
    <col min="12811" max="12811" width="11.28515625" style="2" customWidth="1"/>
    <col min="12812" max="12812" width="8.7109375" style="2" customWidth="1"/>
    <col min="12813" max="12813" width="10.85546875" style="2" customWidth="1"/>
    <col min="12814" max="12815" width="0" style="2" hidden="1" customWidth="1"/>
    <col min="12816" max="12816" width="13.7109375" style="2" customWidth="1"/>
    <col min="12817" max="12817" width="8.7109375" style="2" customWidth="1"/>
    <col min="12818" max="12818" width="14.85546875" style="2" customWidth="1"/>
    <col min="12819" max="12820" width="0" style="2" hidden="1" customWidth="1"/>
    <col min="12821" max="12821" width="8.7109375" style="2" customWidth="1"/>
    <col min="12822" max="12822" width="10.42578125" style="2" customWidth="1"/>
    <col min="12823" max="12823" width="13.85546875" style="2" customWidth="1"/>
    <col min="12824" max="12824" width="11.42578125" style="2" customWidth="1"/>
    <col min="12825" max="12825" width="11.85546875" style="2" customWidth="1"/>
    <col min="12826" max="12826" width="8.7109375" style="2" customWidth="1"/>
    <col min="12827" max="13058" width="9.140625" style="2"/>
    <col min="13059" max="13059" width="14.28515625" style="2" customWidth="1"/>
    <col min="13060" max="13060" width="8.7109375" style="2" customWidth="1"/>
    <col min="13061" max="13061" width="8.85546875" style="2" customWidth="1"/>
    <col min="13062" max="13062" width="9.5703125" style="2" customWidth="1"/>
    <col min="13063" max="13063" width="7.85546875" style="2" customWidth="1"/>
    <col min="13064" max="13064" width="8.7109375" style="2" customWidth="1"/>
    <col min="13065" max="13065" width="0" style="2" hidden="1" customWidth="1"/>
    <col min="13066" max="13066" width="8.7109375" style="2" customWidth="1"/>
    <col min="13067" max="13067" width="11.28515625" style="2" customWidth="1"/>
    <col min="13068" max="13068" width="8.7109375" style="2" customWidth="1"/>
    <col min="13069" max="13069" width="10.85546875" style="2" customWidth="1"/>
    <col min="13070" max="13071" width="0" style="2" hidden="1" customWidth="1"/>
    <col min="13072" max="13072" width="13.7109375" style="2" customWidth="1"/>
    <col min="13073" max="13073" width="8.7109375" style="2" customWidth="1"/>
    <col min="13074" max="13074" width="14.85546875" style="2" customWidth="1"/>
    <col min="13075" max="13076" width="0" style="2" hidden="1" customWidth="1"/>
    <col min="13077" max="13077" width="8.7109375" style="2" customWidth="1"/>
    <col min="13078" max="13078" width="10.42578125" style="2" customWidth="1"/>
    <col min="13079" max="13079" width="13.85546875" style="2" customWidth="1"/>
    <col min="13080" max="13080" width="11.42578125" style="2" customWidth="1"/>
    <col min="13081" max="13081" width="11.85546875" style="2" customWidth="1"/>
    <col min="13082" max="13082" width="8.7109375" style="2" customWidth="1"/>
    <col min="13083" max="13314" width="9.140625" style="2"/>
    <col min="13315" max="13315" width="14.28515625" style="2" customWidth="1"/>
    <col min="13316" max="13316" width="8.7109375" style="2" customWidth="1"/>
    <col min="13317" max="13317" width="8.85546875" style="2" customWidth="1"/>
    <col min="13318" max="13318" width="9.5703125" style="2" customWidth="1"/>
    <col min="13319" max="13319" width="7.85546875" style="2" customWidth="1"/>
    <col min="13320" max="13320" width="8.7109375" style="2" customWidth="1"/>
    <col min="13321" max="13321" width="0" style="2" hidden="1" customWidth="1"/>
    <col min="13322" max="13322" width="8.7109375" style="2" customWidth="1"/>
    <col min="13323" max="13323" width="11.28515625" style="2" customWidth="1"/>
    <col min="13324" max="13324" width="8.7109375" style="2" customWidth="1"/>
    <col min="13325" max="13325" width="10.85546875" style="2" customWidth="1"/>
    <col min="13326" max="13327" width="0" style="2" hidden="1" customWidth="1"/>
    <col min="13328" max="13328" width="13.7109375" style="2" customWidth="1"/>
    <col min="13329" max="13329" width="8.7109375" style="2" customWidth="1"/>
    <col min="13330" max="13330" width="14.85546875" style="2" customWidth="1"/>
    <col min="13331" max="13332" width="0" style="2" hidden="1" customWidth="1"/>
    <col min="13333" max="13333" width="8.7109375" style="2" customWidth="1"/>
    <col min="13334" max="13334" width="10.42578125" style="2" customWidth="1"/>
    <col min="13335" max="13335" width="13.85546875" style="2" customWidth="1"/>
    <col min="13336" max="13336" width="11.42578125" style="2" customWidth="1"/>
    <col min="13337" max="13337" width="11.85546875" style="2" customWidth="1"/>
    <col min="13338" max="13338" width="8.7109375" style="2" customWidth="1"/>
    <col min="13339" max="13570" width="9.140625" style="2"/>
    <col min="13571" max="13571" width="14.28515625" style="2" customWidth="1"/>
    <col min="13572" max="13572" width="8.7109375" style="2" customWidth="1"/>
    <col min="13573" max="13573" width="8.85546875" style="2" customWidth="1"/>
    <col min="13574" max="13574" width="9.5703125" style="2" customWidth="1"/>
    <col min="13575" max="13575" width="7.85546875" style="2" customWidth="1"/>
    <col min="13576" max="13576" width="8.7109375" style="2" customWidth="1"/>
    <col min="13577" max="13577" width="0" style="2" hidden="1" customWidth="1"/>
    <col min="13578" max="13578" width="8.7109375" style="2" customWidth="1"/>
    <col min="13579" max="13579" width="11.28515625" style="2" customWidth="1"/>
    <col min="13580" max="13580" width="8.7109375" style="2" customWidth="1"/>
    <col min="13581" max="13581" width="10.85546875" style="2" customWidth="1"/>
    <col min="13582" max="13583" width="0" style="2" hidden="1" customWidth="1"/>
    <col min="13584" max="13584" width="13.7109375" style="2" customWidth="1"/>
    <col min="13585" max="13585" width="8.7109375" style="2" customWidth="1"/>
    <col min="13586" max="13586" width="14.85546875" style="2" customWidth="1"/>
    <col min="13587" max="13588" width="0" style="2" hidden="1" customWidth="1"/>
    <col min="13589" max="13589" width="8.7109375" style="2" customWidth="1"/>
    <col min="13590" max="13590" width="10.42578125" style="2" customWidth="1"/>
    <col min="13591" max="13591" width="13.85546875" style="2" customWidth="1"/>
    <col min="13592" max="13592" width="11.42578125" style="2" customWidth="1"/>
    <col min="13593" max="13593" width="11.85546875" style="2" customWidth="1"/>
    <col min="13594" max="13594" width="8.7109375" style="2" customWidth="1"/>
    <col min="13595" max="13826" width="9.140625" style="2"/>
    <col min="13827" max="13827" width="14.28515625" style="2" customWidth="1"/>
    <col min="13828" max="13828" width="8.7109375" style="2" customWidth="1"/>
    <col min="13829" max="13829" width="8.85546875" style="2" customWidth="1"/>
    <col min="13830" max="13830" width="9.5703125" style="2" customWidth="1"/>
    <col min="13831" max="13831" width="7.85546875" style="2" customWidth="1"/>
    <col min="13832" max="13832" width="8.7109375" style="2" customWidth="1"/>
    <col min="13833" max="13833" width="0" style="2" hidden="1" customWidth="1"/>
    <col min="13834" max="13834" width="8.7109375" style="2" customWidth="1"/>
    <col min="13835" max="13835" width="11.28515625" style="2" customWidth="1"/>
    <col min="13836" max="13836" width="8.7109375" style="2" customWidth="1"/>
    <col min="13837" max="13837" width="10.85546875" style="2" customWidth="1"/>
    <col min="13838" max="13839" width="0" style="2" hidden="1" customWidth="1"/>
    <col min="13840" max="13840" width="13.7109375" style="2" customWidth="1"/>
    <col min="13841" max="13841" width="8.7109375" style="2" customWidth="1"/>
    <col min="13842" max="13842" width="14.85546875" style="2" customWidth="1"/>
    <col min="13843" max="13844" width="0" style="2" hidden="1" customWidth="1"/>
    <col min="13845" max="13845" width="8.7109375" style="2" customWidth="1"/>
    <col min="13846" max="13846" width="10.42578125" style="2" customWidth="1"/>
    <col min="13847" max="13847" width="13.85546875" style="2" customWidth="1"/>
    <col min="13848" max="13848" width="11.42578125" style="2" customWidth="1"/>
    <col min="13849" max="13849" width="11.85546875" style="2" customWidth="1"/>
    <col min="13850" max="13850" width="8.7109375" style="2" customWidth="1"/>
    <col min="13851" max="14082" width="9.140625" style="2"/>
    <col min="14083" max="14083" width="14.28515625" style="2" customWidth="1"/>
    <col min="14084" max="14084" width="8.7109375" style="2" customWidth="1"/>
    <col min="14085" max="14085" width="8.85546875" style="2" customWidth="1"/>
    <col min="14086" max="14086" width="9.5703125" style="2" customWidth="1"/>
    <col min="14087" max="14087" width="7.85546875" style="2" customWidth="1"/>
    <col min="14088" max="14088" width="8.7109375" style="2" customWidth="1"/>
    <col min="14089" max="14089" width="0" style="2" hidden="1" customWidth="1"/>
    <col min="14090" max="14090" width="8.7109375" style="2" customWidth="1"/>
    <col min="14091" max="14091" width="11.28515625" style="2" customWidth="1"/>
    <col min="14092" max="14092" width="8.7109375" style="2" customWidth="1"/>
    <col min="14093" max="14093" width="10.85546875" style="2" customWidth="1"/>
    <col min="14094" max="14095" width="0" style="2" hidden="1" customWidth="1"/>
    <col min="14096" max="14096" width="13.7109375" style="2" customWidth="1"/>
    <col min="14097" max="14097" width="8.7109375" style="2" customWidth="1"/>
    <col min="14098" max="14098" width="14.85546875" style="2" customWidth="1"/>
    <col min="14099" max="14100" width="0" style="2" hidden="1" customWidth="1"/>
    <col min="14101" max="14101" width="8.7109375" style="2" customWidth="1"/>
    <col min="14102" max="14102" width="10.42578125" style="2" customWidth="1"/>
    <col min="14103" max="14103" width="13.85546875" style="2" customWidth="1"/>
    <col min="14104" max="14104" width="11.42578125" style="2" customWidth="1"/>
    <col min="14105" max="14105" width="11.85546875" style="2" customWidth="1"/>
    <col min="14106" max="14106" width="8.7109375" style="2" customWidth="1"/>
    <col min="14107" max="14338" width="9.140625" style="2"/>
    <col min="14339" max="14339" width="14.28515625" style="2" customWidth="1"/>
    <col min="14340" max="14340" width="8.7109375" style="2" customWidth="1"/>
    <col min="14341" max="14341" width="8.85546875" style="2" customWidth="1"/>
    <col min="14342" max="14342" width="9.5703125" style="2" customWidth="1"/>
    <col min="14343" max="14343" width="7.85546875" style="2" customWidth="1"/>
    <col min="14344" max="14344" width="8.7109375" style="2" customWidth="1"/>
    <col min="14345" max="14345" width="0" style="2" hidden="1" customWidth="1"/>
    <col min="14346" max="14346" width="8.7109375" style="2" customWidth="1"/>
    <col min="14347" max="14347" width="11.28515625" style="2" customWidth="1"/>
    <col min="14348" max="14348" width="8.7109375" style="2" customWidth="1"/>
    <col min="14349" max="14349" width="10.85546875" style="2" customWidth="1"/>
    <col min="14350" max="14351" width="0" style="2" hidden="1" customWidth="1"/>
    <col min="14352" max="14352" width="13.7109375" style="2" customWidth="1"/>
    <col min="14353" max="14353" width="8.7109375" style="2" customWidth="1"/>
    <col min="14354" max="14354" width="14.85546875" style="2" customWidth="1"/>
    <col min="14355" max="14356" width="0" style="2" hidden="1" customWidth="1"/>
    <col min="14357" max="14357" width="8.7109375" style="2" customWidth="1"/>
    <col min="14358" max="14358" width="10.42578125" style="2" customWidth="1"/>
    <col min="14359" max="14359" width="13.85546875" style="2" customWidth="1"/>
    <col min="14360" max="14360" width="11.42578125" style="2" customWidth="1"/>
    <col min="14361" max="14361" width="11.85546875" style="2" customWidth="1"/>
    <col min="14362" max="14362" width="8.7109375" style="2" customWidth="1"/>
    <col min="14363" max="14594" width="9.140625" style="2"/>
    <col min="14595" max="14595" width="14.28515625" style="2" customWidth="1"/>
    <col min="14596" max="14596" width="8.7109375" style="2" customWidth="1"/>
    <col min="14597" max="14597" width="8.85546875" style="2" customWidth="1"/>
    <col min="14598" max="14598" width="9.5703125" style="2" customWidth="1"/>
    <col min="14599" max="14599" width="7.85546875" style="2" customWidth="1"/>
    <col min="14600" max="14600" width="8.7109375" style="2" customWidth="1"/>
    <col min="14601" max="14601" width="0" style="2" hidden="1" customWidth="1"/>
    <col min="14602" max="14602" width="8.7109375" style="2" customWidth="1"/>
    <col min="14603" max="14603" width="11.28515625" style="2" customWidth="1"/>
    <col min="14604" max="14604" width="8.7109375" style="2" customWidth="1"/>
    <col min="14605" max="14605" width="10.85546875" style="2" customWidth="1"/>
    <col min="14606" max="14607" width="0" style="2" hidden="1" customWidth="1"/>
    <col min="14608" max="14608" width="13.7109375" style="2" customWidth="1"/>
    <col min="14609" max="14609" width="8.7109375" style="2" customWidth="1"/>
    <col min="14610" max="14610" width="14.85546875" style="2" customWidth="1"/>
    <col min="14611" max="14612" width="0" style="2" hidden="1" customWidth="1"/>
    <col min="14613" max="14613" width="8.7109375" style="2" customWidth="1"/>
    <col min="14614" max="14614" width="10.42578125" style="2" customWidth="1"/>
    <col min="14615" max="14615" width="13.85546875" style="2" customWidth="1"/>
    <col min="14616" max="14616" width="11.42578125" style="2" customWidth="1"/>
    <col min="14617" max="14617" width="11.85546875" style="2" customWidth="1"/>
    <col min="14618" max="14618" width="8.7109375" style="2" customWidth="1"/>
    <col min="14619" max="14850" width="9.140625" style="2"/>
    <col min="14851" max="14851" width="14.28515625" style="2" customWidth="1"/>
    <col min="14852" max="14852" width="8.7109375" style="2" customWidth="1"/>
    <col min="14853" max="14853" width="8.85546875" style="2" customWidth="1"/>
    <col min="14854" max="14854" width="9.5703125" style="2" customWidth="1"/>
    <col min="14855" max="14855" width="7.85546875" style="2" customWidth="1"/>
    <col min="14856" max="14856" width="8.7109375" style="2" customWidth="1"/>
    <col min="14857" max="14857" width="0" style="2" hidden="1" customWidth="1"/>
    <col min="14858" max="14858" width="8.7109375" style="2" customWidth="1"/>
    <col min="14859" max="14859" width="11.28515625" style="2" customWidth="1"/>
    <col min="14860" max="14860" width="8.7109375" style="2" customWidth="1"/>
    <col min="14861" max="14861" width="10.85546875" style="2" customWidth="1"/>
    <col min="14862" max="14863" width="0" style="2" hidden="1" customWidth="1"/>
    <col min="14864" max="14864" width="13.7109375" style="2" customWidth="1"/>
    <col min="14865" max="14865" width="8.7109375" style="2" customWidth="1"/>
    <col min="14866" max="14866" width="14.85546875" style="2" customWidth="1"/>
    <col min="14867" max="14868" width="0" style="2" hidden="1" customWidth="1"/>
    <col min="14869" max="14869" width="8.7109375" style="2" customWidth="1"/>
    <col min="14870" max="14870" width="10.42578125" style="2" customWidth="1"/>
    <col min="14871" max="14871" width="13.85546875" style="2" customWidth="1"/>
    <col min="14872" max="14872" width="11.42578125" style="2" customWidth="1"/>
    <col min="14873" max="14873" width="11.85546875" style="2" customWidth="1"/>
    <col min="14874" max="14874" width="8.7109375" style="2" customWidth="1"/>
    <col min="14875" max="15106" width="9.140625" style="2"/>
    <col min="15107" max="15107" width="14.28515625" style="2" customWidth="1"/>
    <col min="15108" max="15108" width="8.7109375" style="2" customWidth="1"/>
    <col min="15109" max="15109" width="8.85546875" style="2" customWidth="1"/>
    <col min="15110" max="15110" width="9.5703125" style="2" customWidth="1"/>
    <col min="15111" max="15111" width="7.85546875" style="2" customWidth="1"/>
    <col min="15112" max="15112" width="8.7109375" style="2" customWidth="1"/>
    <col min="15113" max="15113" width="0" style="2" hidden="1" customWidth="1"/>
    <col min="15114" max="15114" width="8.7109375" style="2" customWidth="1"/>
    <col min="15115" max="15115" width="11.28515625" style="2" customWidth="1"/>
    <col min="15116" max="15116" width="8.7109375" style="2" customWidth="1"/>
    <col min="15117" max="15117" width="10.85546875" style="2" customWidth="1"/>
    <col min="15118" max="15119" width="0" style="2" hidden="1" customWidth="1"/>
    <col min="15120" max="15120" width="13.7109375" style="2" customWidth="1"/>
    <col min="15121" max="15121" width="8.7109375" style="2" customWidth="1"/>
    <col min="15122" max="15122" width="14.85546875" style="2" customWidth="1"/>
    <col min="15123" max="15124" width="0" style="2" hidden="1" customWidth="1"/>
    <col min="15125" max="15125" width="8.7109375" style="2" customWidth="1"/>
    <col min="15126" max="15126" width="10.42578125" style="2" customWidth="1"/>
    <col min="15127" max="15127" width="13.85546875" style="2" customWidth="1"/>
    <col min="15128" max="15128" width="11.42578125" style="2" customWidth="1"/>
    <col min="15129" max="15129" width="11.85546875" style="2" customWidth="1"/>
    <col min="15130" max="15130" width="8.7109375" style="2" customWidth="1"/>
    <col min="15131" max="15362" width="9.140625" style="2"/>
    <col min="15363" max="15363" width="14.28515625" style="2" customWidth="1"/>
    <col min="15364" max="15364" width="8.7109375" style="2" customWidth="1"/>
    <col min="15365" max="15365" width="8.85546875" style="2" customWidth="1"/>
    <col min="15366" max="15366" width="9.5703125" style="2" customWidth="1"/>
    <col min="15367" max="15367" width="7.85546875" style="2" customWidth="1"/>
    <col min="15368" max="15368" width="8.7109375" style="2" customWidth="1"/>
    <col min="15369" max="15369" width="0" style="2" hidden="1" customWidth="1"/>
    <col min="15370" max="15370" width="8.7109375" style="2" customWidth="1"/>
    <col min="15371" max="15371" width="11.28515625" style="2" customWidth="1"/>
    <col min="15372" max="15372" width="8.7109375" style="2" customWidth="1"/>
    <col min="15373" max="15373" width="10.85546875" style="2" customWidth="1"/>
    <col min="15374" max="15375" width="0" style="2" hidden="1" customWidth="1"/>
    <col min="15376" max="15376" width="13.7109375" style="2" customWidth="1"/>
    <col min="15377" max="15377" width="8.7109375" style="2" customWidth="1"/>
    <col min="15378" max="15378" width="14.85546875" style="2" customWidth="1"/>
    <col min="15379" max="15380" width="0" style="2" hidden="1" customWidth="1"/>
    <col min="15381" max="15381" width="8.7109375" style="2" customWidth="1"/>
    <col min="15382" max="15382" width="10.42578125" style="2" customWidth="1"/>
    <col min="15383" max="15383" width="13.85546875" style="2" customWidth="1"/>
    <col min="15384" max="15384" width="11.42578125" style="2" customWidth="1"/>
    <col min="15385" max="15385" width="11.85546875" style="2" customWidth="1"/>
    <col min="15386" max="15386" width="8.7109375" style="2" customWidth="1"/>
    <col min="15387" max="15618" width="9.140625" style="2"/>
    <col min="15619" max="15619" width="14.28515625" style="2" customWidth="1"/>
    <col min="15620" max="15620" width="8.7109375" style="2" customWidth="1"/>
    <col min="15621" max="15621" width="8.85546875" style="2" customWidth="1"/>
    <col min="15622" max="15622" width="9.5703125" style="2" customWidth="1"/>
    <col min="15623" max="15623" width="7.85546875" style="2" customWidth="1"/>
    <col min="15624" max="15624" width="8.7109375" style="2" customWidth="1"/>
    <col min="15625" max="15625" width="0" style="2" hidden="1" customWidth="1"/>
    <col min="15626" max="15626" width="8.7109375" style="2" customWidth="1"/>
    <col min="15627" max="15627" width="11.28515625" style="2" customWidth="1"/>
    <col min="15628" max="15628" width="8.7109375" style="2" customWidth="1"/>
    <col min="15629" max="15629" width="10.85546875" style="2" customWidth="1"/>
    <col min="15630" max="15631" width="0" style="2" hidden="1" customWidth="1"/>
    <col min="15632" max="15632" width="13.7109375" style="2" customWidth="1"/>
    <col min="15633" max="15633" width="8.7109375" style="2" customWidth="1"/>
    <col min="15634" max="15634" width="14.85546875" style="2" customWidth="1"/>
    <col min="15635" max="15636" width="0" style="2" hidden="1" customWidth="1"/>
    <col min="15637" max="15637" width="8.7109375" style="2" customWidth="1"/>
    <col min="15638" max="15638" width="10.42578125" style="2" customWidth="1"/>
    <col min="15639" max="15639" width="13.85546875" style="2" customWidth="1"/>
    <col min="15640" max="15640" width="11.42578125" style="2" customWidth="1"/>
    <col min="15641" max="15641" width="11.85546875" style="2" customWidth="1"/>
    <col min="15642" max="15642" width="8.7109375" style="2" customWidth="1"/>
    <col min="15643" max="15874" width="9.140625" style="2"/>
    <col min="15875" max="15875" width="14.28515625" style="2" customWidth="1"/>
    <col min="15876" max="15876" width="8.7109375" style="2" customWidth="1"/>
    <col min="15877" max="15877" width="8.85546875" style="2" customWidth="1"/>
    <col min="15878" max="15878" width="9.5703125" style="2" customWidth="1"/>
    <col min="15879" max="15879" width="7.85546875" style="2" customWidth="1"/>
    <col min="15880" max="15880" width="8.7109375" style="2" customWidth="1"/>
    <col min="15881" max="15881" width="0" style="2" hidden="1" customWidth="1"/>
    <col min="15882" max="15882" width="8.7109375" style="2" customWidth="1"/>
    <col min="15883" max="15883" width="11.28515625" style="2" customWidth="1"/>
    <col min="15884" max="15884" width="8.7109375" style="2" customWidth="1"/>
    <col min="15885" max="15885" width="10.85546875" style="2" customWidth="1"/>
    <col min="15886" max="15887" width="0" style="2" hidden="1" customWidth="1"/>
    <col min="15888" max="15888" width="13.7109375" style="2" customWidth="1"/>
    <col min="15889" max="15889" width="8.7109375" style="2" customWidth="1"/>
    <col min="15890" max="15890" width="14.85546875" style="2" customWidth="1"/>
    <col min="15891" max="15892" width="0" style="2" hidden="1" customWidth="1"/>
    <col min="15893" max="15893" width="8.7109375" style="2" customWidth="1"/>
    <col min="15894" max="15894" width="10.42578125" style="2" customWidth="1"/>
    <col min="15895" max="15895" width="13.85546875" style="2" customWidth="1"/>
    <col min="15896" max="15896" width="11.42578125" style="2" customWidth="1"/>
    <col min="15897" max="15897" width="11.85546875" style="2" customWidth="1"/>
    <col min="15898" max="15898" width="8.7109375" style="2" customWidth="1"/>
    <col min="15899" max="16130" width="9.140625" style="2"/>
    <col min="16131" max="16131" width="14.28515625" style="2" customWidth="1"/>
    <col min="16132" max="16132" width="8.7109375" style="2" customWidth="1"/>
    <col min="16133" max="16133" width="8.85546875" style="2" customWidth="1"/>
    <col min="16134" max="16134" width="9.5703125" style="2" customWidth="1"/>
    <col min="16135" max="16135" width="7.85546875" style="2" customWidth="1"/>
    <col min="16136" max="16136" width="8.7109375" style="2" customWidth="1"/>
    <col min="16137" max="16137" width="0" style="2" hidden="1" customWidth="1"/>
    <col min="16138" max="16138" width="8.7109375" style="2" customWidth="1"/>
    <col min="16139" max="16139" width="11.28515625" style="2" customWidth="1"/>
    <col min="16140" max="16140" width="8.7109375" style="2" customWidth="1"/>
    <col min="16141" max="16141" width="10.85546875" style="2" customWidth="1"/>
    <col min="16142" max="16143" width="0" style="2" hidden="1" customWidth="1"/>
    <col min="16144" max="16144" width="13.7109375" style="2" customWidth="1"/>
    <col min="16145" max="16145" width="8.7109375" style="2" customWidth="1"/>
    <col min="16146" max="16146" width="14.85546875" style="2" customWidth="1"/>
    <col min="16147" max="16148" width="0" style="2" hidden="1" customWidth="1"/>
    <col min="16149" max="16149" width="8.7109375" style="2" customWidth="1"/>
    <col min="16150" max="16150" width="10.42578125" style="2" customWidth="1"/>
    <col min="16151" max="16151" width="13.85546875" style="2" customWidth="1"/>
    <col min="16152" max="16152" width="11.42578125" style="2" customWidth="1"/>
    <col min="16153" max="16153" width="11.85546875" style="2" customWidth="1"/>
    <col min="16154" max="16154" width="8.7109375" style="2" customWidth="1"/>
    <col min="16155" max="16384" width="9.140625" style="2"/>
  </cols>
  <sheetData>
    <row r="1" spans="2:35" ht="18.75" customHeight="1" thickBot="1" x14ac:dyDescent="0.3">
      <c r="B1" s="100" t="s">
        <v>67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</row>
    <row r="2" spans="2:35" ht="30" customHeight="1" x14ac:dyDescent="0.25">
      <c r="B2" s="101" t="s">
        <v>25</v>
      </c>
      <c r="C2" s="103" t="s">
        <v>26</v>
      </c>
      <c r="D2" s="93" t="s">
        <v>28</v>
      </c>
      <c r="E2" s="93" t="s">
        <v>27</v>
      </c>
      <c r="F2" s="93" t="s">
        <v>68</v>
      </c>
      <c r="G2" s="93" t="s">
        <v>29</v>
      </c>
      <c r="H2" s="93" t="s">
        <v>30</v>
      </c>
      <c r="I2" s="91" t="s">
        <v>31</v>
      </c>
      <c r="J2" s="91" t="s">
        <v>32</v>
      </c>
      <c r="K2" s="91" t="s">
        <v>33</v>
      </c>
      <c r="L2" s="91" t="s">
        <v>34</v>
      </c>
      <c r="M2" s="91"/>
      <c r="N2" s="91" t="s">
        <v>34</v>
      </c>
      <c r="O2" s="91"/>
      <c r="P2" s="91" t="s">
        <v>72</v>
      </c>
      <c r="Q2" s="93" t="s">
        <v>73</v>
      </c>
      <c r="R2" s="93" t="s">
        <v>35</v>
      </c>
      <c r="S2" s="93" t="s">
        <v>36</v>
      </c>
      <c r="T2" s="93" t="s">
        <v>37</v>
      </c>
      <c r="U2" s="93" t="s">
        <v>71</v>
      </c>
      <c r="V2" s="93" t="s">
        <v>38</v>
      </c>
      <c r="W2" s="93" t="s">
        <v>39</v>
      </c>
      <c r="X2" s="93" t="s">
        <v>40</v>
      </c>
      <c r="Y2" s="93" t="s">
        <v>41</v>
      </c>
      <c r="Z2" s="93" t="s">
        <v>69</v>
      </c>
      <c r="AA2" s="91" t="s">
        <v>43</v>
      </c>
      <c r="AB2" s="91"/>
      <c r="AC2" s="96" t="s">
        <v>42</v>
      </c>
      <c r="AD2" s="97"/>
      <c r="AE2" s="5"/>
      <c r="AF2" s="5"/>
      <c r="AG2" s="5"/>
      <c r="AH2" s="5"/>
      <c r="AI2" s="5"/>
    </row>
    <row r="3" spans="2:35" ht="37.5" customHeight="1" x14ac:dyDescent="0.25">
      <c r="B3" s="102"/>
      <c r="C3" s="104"/>
      <c r="D3" s="94"/>
      <c r="E3" s="94"/>
      <c r="F3" s="94"/>
      <c r="G3" s="94"/>
      <c r="H3" s="94"/>
      <c r="I3" s="92"/>
      <c r="J3" s="92"/>
      <c r="K3" s="92"/>
      <c r="L3" s="92"/>
      <c r="M3" s="92"/>
      <c r="N3" s="92"/>
      <c r="O3" s="92"/>
      <c r="P3" s="92"/>
      <c r="Q3" s="94"/>
      <c r="R3" s="94"/>
      <c r="S3" s="94"/>
      <c r="T3" s="94"/>
      <c r="U3" s="94"/>
      <c r="V3" s="94"/>
      <c r="W3" s="94"/>
      <c r="X3" s="94"/>
      <c r="Y3" s="94"/>
      <c r="Z3" s="94"/>
      <c r="AA3" s="92"/>
      <c r="AB3" s="92"/>
      <c r="AC3" s="98"/>
      <c r="AD3" s="99"/>
      <c r="AE3" s="5"/>
      <c r="AF3" s="5"/>
      <c r="AG3" s="5"/>
      <c r="AH3" s="5"/>
      <c r="AI3" s="5"/>
    </row>
    <row r="4" spans="2:35" ht="51" customHeight="1" x14ac:dyDescent="0.25">
      <c r="B4" s="102"/>
      <c r="C4" s="104"/>
      <c r="D4" s="95"/>
      <c r="E4" s="95"/>
      <c r="F4" s="95"/>
      <c r="G4" s="95"/>
      <c r="H4" s="95"/>
      <c r="I4" s="92"/>
      <c r="J4" s="92"/>
      <c r="K4" s="92"/>
      <c r="L4" s="92"/>
      <c r="M4" s="92"/>
      <c r="N4" s="92"/>
      <c r="O4" s="92"/>
      <c r="P4" s="92"/>
      <c r="Q4" s="95"/>
      <c r="R4" s="95"/>
      <c r="S4" s="95"/>
      <c r="T4" s="95"/>
      <c r="U4" s="95"/>
      <c r="V4" s="95"/>
      <c r="W4" s="95"/>
      <c r="X4" s="95"/>
      <c r="Y4" s="94"/>
      <c r="Z4" s="94"/>
      <c r="AA4" s="92"/>
      <c r="AB4" s="92"/>
      <c r="AC4" s="98"/>
      <c r="AD4" s="99"/>
      <c r="AE4" s="5"/>
      <c r="AF4" s="5"/>
      <c r="AG4" s="5"/>
      <c r="AH4" s="5"/>
      <c r="AI4" s="5"/>
    </row>
    <row r="5" spans="2:35" ht="30" customHeight="1" x14ac:dyDescent="0.25">
      <c r="B5" s="102"/>
      <c r="C5" s="104"/>
      <c r="D5" s="45" t="s">
        <v>2</v>
      </c>
      <c r="E5" s="45" t="s">
        <v>8</v>
      </c>
      <c r="F5" s="45" t="s">
        <v>2</v>
      </c>
      <c r="G5" s="45" t="s">
        <v>9</v>
      </c>
      <c r="H5" s="45" t="s">
        <v>8</v>
      </c>
      <c r="I5" s="45" t="s">
        <v>15</v>
      </c>
      <c r="J5" s="45" t="s">
        <v>16</v>
      </c>
      <c r="K5" s="45" t="s">
        <v>10</v>
      </c>
      <c r="L5" s="105" t="s">
        <v>1</v>
      </c>
      <c r="M5" s="105"/>
      <c r="N5" s="105" t="s">
        <v>11</v>
      </c>
      <c r="O5" s="105"/>
      <c r="P5" s="21" t="s">
        <v>8</v>
      </c>
      <c r="Q5" s="21" t="s">
        <v>12</v>
      </c>
      <c r="R5" s="21" t="s">
        <v>17</v>
      </c>
      <c r="S5" s="21" t="s">
        <v>18</v>
      </c>
      <c r="T5" s="21" t="s">
        <v>12</v>
      </c>
      <c r="U5" s="21" t="s">
        <v>70</v>
      </c>
      <c r="V5" s="21" t="s">
        <v>9</v>
      </c>
      <c r="W5" s="21" t="s">
        <v>2</v>
      </c>
      <c r="X5" s="21" t="s">
        <v>13</v>
      </c>
      <c r="Y5" s="95"/>
      <c r="Z5" s="95"/>
      <c r="AA5" s="45" t="s">
        <v>6</v>
      </c>
      <c r="AB5" s="45" t="s">
        <v>6</v>
      </c>
      <c r="AC5" s="48" t="s">
        <v>6</v>
      </c>
      <c r="AD5" s="35" t="s">
        <v>6</v>
      </c>
      <c r="AE5" s="5"/>
      <c r="AF5" s="5"/>
      <c r="AG5" s="5"/>
      <c r="AH5" s="5"/>
      <c r="AI5" s="5"/>
    </row>
    <row r="6" spans="2:35" ht="15" customHeight="1" x14ac:dyDescent="0.25">
      <c r="B6" s="36" t="s">
        <v>0</v>
      </c>
      <c r="C6" s="27" t="s">
        <v>0</v>
      </c>
      <c r="D6" s="28" t="s">
        <v>4</v>
      </c>
      <c r="E6" s="28" t="s">
        <v>4</v>
      </c>
      <c r="F6" s="28" t="s">
        <v>4</v>
      </c>
      <c r="G6" s="28" t="s">
        <v>4</v>
      </c>
      <c r="H6" s="28" t="s">
        <v>4</v>
      </c>
      <c r="I6" s="28" t="s">
        <v>4</v>
      </c>
      <c r="J6" s="28" t="s">
        <v>4</v>
      </c>
      <c r="K6" s="28" t="s">
        <v>4</v>
      </c>
      <c r="L6" s="28" t="s">
        <v>4</v>
      </c>
      <c r="M6" s="28" t="s">
        <v>7</v>
      </c>
      <c r="N6" s="28" t="s">
        <v>4</v>
      </c>
      <c r="O6" s="28" t="s">
        <v>7</v>
      </c>
      <c r="P6" s="28" t="s">
        <v>4</v>
      </c>
      <c r="Q6" s="28" t="s">
        <v>4</v>
      </c>
      <c r="R6" s="28" t="s">
        <v>4</v>
      </c>
      <c r="S6" s="28" t="s">
        <v>4</v>
      </c>
      <c r="T6" s="28" t="s">
        <v>4</v>
      </c>
      <c r="U6" s="28" t="s">
        <v>4</v>
      </c>
      <c r="V6" s="28" t="s">
        <v>4</v>
      </c>
      <c r="W6" s="28" t="s">
        <v>4</v>
      </c>
      <c r="X6" s="28" t="s">
        <v>4</v>
      </c>
      <c r="Y6" s="28" t="s">
        <v>3</v>
      </c>
      <c r="Z6" s="28" t="s">
        <v>3</v>
      </c>
      <c r="AA6" s="45" t="s">
        <v>4</v>
      </c>
      <c r="AB6" s="45" t="s">
        <v>5</v>
      </c>
      <c r="AC6" s="49" t="s">
        <v>4</v>
      </c>
      <c r="AD6" s="37" t="s">
        <v>5</v>
      </c>
      <c r="AE6" s="5"/>
      <c r="AF6" s="5"/>
      <c r="AG6" s="5"/>
      <c r="AH6" s="5"/>
      <c r="AI6" s="5"/>
    </row>
    <row r="7" spans="2:35" ht="15" customHeight="1" x14ac:dyDescent="0.25">
      <c r="B7" s="88" t="s">
        <v>44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90"/>
      <c r="AE7" s="5"/>
      <c r="AF7" s="5"/>
      <c r="AG7" s="5"/>
      <c r="AH7" s="5"/>
      <c r="AI7" s="5"/>
    </row>
    <row r="8" spans="2:35" s="4" customFormat="1" ht="15" customHeight="1" x14ac:dyDescent="0.25">
      <c r="B8" s="79" t="s">
        <v>45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1"/>
    </row>
    <row r="9" spans="2:35" x14ac:dyDescent="0.25">
      <c r="B9" s="38" t="s">
        <v>20</v>
      </c>
      <c r="C9" s="29" t="s">
        <v>20</v>
      </c>
      <c r="D9" s="30">
        <v>1005</v>
      </c>
      <c r="E9" s="30">
        <v>1005</v>
      </c>
      <c r="F9" s="30">
        <v>1862</v>
      </c>
      <c r="G9" s="30">
        <v>1862</v>
      </c>
      <c r="H9" s="30">
        <v>1862</v>
      </c>
      <c r="I9" s="30">
        <f>D9+F9</f>
        <v>2867</v>
      </c>
      <c r="J9" s="30">
        <v>1212</v>
      </c>
      <c r="K9" s="30"/>
      <c r="L9" s="30">
        <v>1212</v>
      </c>
      <c r="M9" s="30">
        <f>L9*0.2</f>
        <v>242.4</v>
      </c>
      <c r="N9" s="30">
        <f>D9+F9</f>
        <v>2867</v>
      </c>
      <c r="O9" s="30">
        <f>N9*0.3</f>
        <v>860.1</v>
      </c>
      <c r="P9" s="30">
        <v>1212</v>
      </c>
      <c r="Q9" s="30"/>
      <c r="R9" s="30"/>
      <c r="S9" s="30"/>
      <c r="T9" s="30"/>
      <c r="U9" s="30">
        <v>6</v>
      </c>
      <c r="V9" s="30"/>
      <c r="W9" s="30"/>
      <c r="X9" s="30">
        <v>222</v>
      </c>
      <c r="Y9" s="30">
        <v>42</v>
      </c>
      <c r="Z9" s="30">
        <v>425</v>
      </c>
      <c r="AA9" s="30"/>
      <c r="AB9" s="30"/>
      <c r="AC9" s="30">
        <v>1218</v>
      </c>
      <c r="AD9" s="39">
        <f>AC9*0.03</f>
        <v>36.54</v>
      </c>
      <c r="AE9" s="10"/>
      <c r="AF9" s="10"/>
    </row>
    <row r="10" spans="2:35" ht="15" customHeight="1" x14ac:dyDescent="0.25">
      <c r="B10" s="82" t="s">
        <v>46</v>
      </c>
      <c r="C10" s="83"/>
      <c r="D10" s="20">
        <f>SUM(D9:D9)</f>
        <v>1005</v>
      </c>
      <c r="E10" s="20">
        <f t="shared" ref="E10:AD10" si="0">SUM(E9:E9)</f>
        <v>1005</v>
      </c>
      <c r="F10" s="20">
        <f t="shared" si="0"/>
        <v>1862</v>
      </c>
      <c r="G10" s="20">
        <f t="shared" si="0"/>
        <v>1862</v>
      </c>
      <c r="H10" s="20">
        <f t="shared" si="0"/>
        <v>1862</v>
      </c>
      <c r="I10" s="20">
        <f t="shared" si="0"/>
        <v>2867</v>
      </c>
      <c r="J10" s="20">
        <f t="shared" si="0"/>
        <v>1212</v>
      </c>
      <c r="K10" s="20"/>
      <c r="L10" s="20">
        <f t="shared" si="0"/>
        <v>1212</v>
      </c>
      <c r="M10" s="20">
        <f t="shared" si="0"/>
        <v>242.4</v>
      </c>
      <c r="N10" s="20">
        <f t="shared" si="0"/>
        <v>2867</v>
      </c>
      <c r="O10" s="20">
        <f t="shared" si="0"/>
        <v>860.1</v>
      </c>
      <c r="P10" s="20">
        <f t="shared" si="0"/>
        <v>1212</v>
      </c>
      <c r="Q10" s="20"/>
      <c r="R10" s="20"/>
      <c r="S10" s="20"/>
      <c r="T10" s="20"/>
      <c r="U10" s="20">
        <f>U9</f>
        <v>6</v>
      </c>
      <c r="V10" s="20"/>
      <c r="W10" s="20"/>
      <c r="X10" s="20">
        <f t="shared" si="0"/>
        <v>222</v>
      </c>
      <c r="Y10" s="20">
        <f t="shared" si="0"/>
        <v>42</v>
      </c>
      <c r="Z10" s="20">
        <f t="shared" si="0"/>
        <v>425</v>
      </c>
      <c r="AA10" s="20"/>
      <c r="AB10" s="20"/>
      <c r="AC10" s="20">
        <f t="shared" si="0"/>
        <v>1218</v>
      </c>
      <c r="AD10" s="20">
        <f t="shared" si="0"/>
        <v>36.54</v>
      </c>
      <c r="AE10" s="10"/>
    </row>
    <row r="11" spans="2:35" ht="15" customHeight="1" x14ac:dyDescent="0.25">
      <c r="B11" s="79" t="s">
        <v>47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1"/>
      <c r="AE11" s="10"/>
    </row>
    <row r="12" spans="2:35" ht="15" customHeight="1" x14ac:dyDescent="0.25">
      <c r="B12" s="46" t="s">
        <v>20</v>
      </c>
      <c r="C12" s="47" t="s">
        <v>20</v>
      </c>
      <c r="D12" s="19"/>
      <c r="E12" s="19"/>
      <c r="F12" s="19"/>
      <c r="G12" s="19"/>
      <c r="H12" s="19"/>
      <c r="I12" s="19">
        <v>579</v>
      </c>
      <c r="J12" s="19">
        <v>2999</v>
      </c>
      <c r="K12" s="19"/>
      <c r="L12" s="19">
        <f>R12+T12+V12</f>
        <v>3578</v>
      </c>
      <c r="M12" s="19">
        <f>L12*0.2</f>
        <v>715.6</v>
      </c>
      <c r="N12" s="19"/>
      <c r="O12" s="19"/>
      <c r="P12" s="19"/>
      <c r="Q12" s="19"/>
      <c r="R12" s="19">
        <v>1106</v>
      </c>
      <c r="S12" s="19"/>
      <c r="T12" s="19">
        <v>2197</v>
      </c>
      <c r="U12" s="19">
        <v>1</v>
      </c>
      <c r="V12" s="19">
        <v>275</v>
      </c>
      <c r="W12" s="19"/>
      <c r="X12" s="19"/>
      <c r="Y12" s="19"/>
      <c r="Z12" s="19"/>
      <c r="AA12" s="19"/>
      <c r="AB12" s="19"/>
      <c r="AC12" s="19">
        <v>3304</v>
      </c>
      <c r="AD12" s="40">
        <f>AC12*0.03</f>
        <v>99.11999999999999</v>
      </c>
      <c r="AE12" s="10"/>
    </row>
    <row r="13" spans="2:35" ht="15" customHeight="1" x14ac:dyDescent="0.25">
      <c r="B13" s="82" t="s">
        <v>46</v>
      </c>
      <c r="C13" s="83"/>
      <c r="D13" s="20"/>
      <c r="E13" s="20"/>
      <c r="F13" s="20"/>
      <c r="G13" s="20"/>
      <c r="H13" s="20"/>
      <c r="I13" s="20">
        <f>I12</f>
        <v>579</v>
      </c>
      <c r="J13" s="20">
        <f t="shared" ref="J13:AD13" si="1">J12</f>
        <v>2999</v>
      </c>
      <c r="K13" s="20"/>
      <c r="L13" s="20">
        <f t="shared" si="1"/>
        <v>3578</v>
      </c>
      <c r="M13" s="20">
        <f t="shared" si="1"/>
        <v>715.6</v>
      </c>
      <c r="N13" s="20"/>
      <c r="O13" s="20"/>
      <c r="P13" s="20"/>
      <c r="Q13" s="20"/>
      <c r="R13" s="20">
        <f t="shared" si="1"/>
        <v>1106</v>
      </c>
      <c r="S13" s="20"/>
      <c r="T13" s="20">
        <f t="shared" si="1"/>
        <v>2197</v>
      </c>
      <c r="U13" s="20">
        <f>U12</f>
        <v>1</v>
      </c>
      <c r="V13" s="20">
        <f t="shared" si="1"/>
        <v>275</v>
      </c>
      <c r="W13" s="20"/>
      <c r="X13" s="20"/>
      <c r="Y13" s="20"/>
      <c r="Z13" s="20"/>
      <c r="AA13" s="20"/>
      <c r="AB13" s="20"/>
      <c r="AC13" s="20">
        <f t="shared" si="1"/>
        <v>3304</v>
      </c>
      <c r="AD13" s="20">
        <f t="shared" si="1"/>
        <v>99.11999999999999</v>
      </c>
      <c r="AE13" s="10"/>
    </row>
    <row r="14" spans="2:35" s="4" customFormat="1" ht="15" customHeight="1" x14ac:dyDescent="0.25">
      <c r="B14" s="79" t="s">
        <v>48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1"/>
      <c r="AE14" s="11"/>
      <c r="AF14" s="11"/>
      <c r="AG14" s="2"/>
    </row>
    <row r="15" spans="2:35" ht="15" customHeight="1" x14ac:dyDescent="0.25">
      <c r="B15" s="52" t="s">
        <v>22</v>
      </c>
      <c r="C15" s="53" t="s">
        <v>19</v>
      </c>
      <c r="D15" s="19"/>
      <c r="E15" s="19"/>
      <c r="F15" s="19"/>
      <c r="G15" s="19"/>
      <c r="H15" s="19"/>
      <c r="I15" s="19">
        <v>688</v>
      </c>
      <c r="J15" s="19">
        <v>431</v>
      </c>
      <c r="K15" s="19"/>
      <c r="L15" s="19">
        <f>Q15+R15+T15</f>
        <v>1119</v>
      </c>
      <c r="M15" s="19">
        <f>L15*0.2</f>
        <v>223.8</v>
      </c>
      <c r="N15" s="19"/>
      <c r="O15" s="19"/>
      <c r="P15" s="19"/>
      <c r="Q15" s="19">
        <v>934</v>
      </c>
      <c r="R15" s="19">
        <v>62</v>
      </c>
      <c r="S15" s="19"/>
      <c r="T15" s="19">
        <v>123</v>
      </c>
      <c r="U15" s="19"/>
      <c r="V15" s="19"/>
      <c r="W15" s="19"/>
      <c r="X15" s="19"/>
      <c r="Y15" s="19">
        <v>20</v>
      </c>
      <c r="Z15" s="19"/>
      <c r="AA15" s="19">
        <v>688</v>
      </c>
      <c r="AB15" s="19">
        <f>AA15*0.03</f>
        <v>20.64</v>
      </c>
      <c r="AC15" s="19">
        <v>431</v>
      </c>
      <c r="AD15" s="40">
        <f>AC15*0.03</f>
        <v>12.93</v>
      </c>
      <c r="AE15" s="11"/>
      <c r="AF15" s="10"/>
    </row>
    <row r="16" spans="2:35" ht="15" customHeight="1" x14ac:dyDescent="0.25">
      <c r="B16" s="82" t="s">
        <v>46</v>
      </c>
      <c r="C16" s="83"/>
      <c r="D16" s="20"/>
      <c r="E16" s="20"/>
      <c r="F16" s="20"/>
      <c r="G16" s="20"/>
      <c r="H16" s="20"/>
      <c r="I16" s="20">
        <f t="shared" ref="I16:AD16" si="2">I15</f>
        <v>688</v>
      </c>
      <c r="J16" s="20">
        <f t="shared" si="2"/>
        <v>431</v>
      </c>
      <c r="K16" s="20"/>
      <c r="L16" s="20">
        <f t="shared" si="2"/>
        <v>1119</v>
      </c>
      <c r="M16" s="20">
        <f t="shared" si="2"/>
        <v>223.8</v>
      </c>
      <c r="N16" s="20"/>
      <c r="O16" s="20"/>
      <c r="P16" s="20"/>
      <c r="Q16" s="20">
        <f t="shared" si="2"/>
        <v>934</v>
      </c>
      <c r="R16" s="20">
        <f t="shared" si="2"/>
        <v>62</v>
      </c>
      <c r="S16" s="20"/>
      <c r="T16" s="20">
        <f t="shared" si="2"/>
        <v>123</v>
      </c>
      <c r="U16" s="20"/>
      <c r="V16" s="20"/>
      <c r="W16" s="20"/>
      <c r="X16" s="20"/>
      <c r="Y16" s="20">
        <f t="shared" si="2"/>
        <v>20</v>
      </c>
      <c r="Z16" s="20"/>
      <c r="AA16" s="20">
        <f t="shared" si="2"/>
        <v>688</v>
      </c>
      <c r="AB16" s="20">
        <f t="shared" si="2"/>
        <v>20.64</v>
      </c>
      <c r="AC16" s="20">
        <f t="shared" si="2"/>
        <v>431</v>
      </c>
      <c r="AD16" s="20">
        <f t="shared" si="2"/>
        <v>12.93</v>
      </c>
      <c r="AE16" s="10"/>
    </row>
    <row r="17" spans="2:31" ht="15" customHeight="1" x14ac:dyDescent="0.25">
      <c r="B17" s="84" t="s">
        <v>49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6"/>
      <c r="AE17" s="10"/>
    </row>
    <row r="18" spans="2:31" ht="15" customHeight="1" x14ac:dyDescent="0.25">
      <c r="B18" s="46" t="s">
        <v>20</v>
      </c>
      <c r="C18" s="47" t="s">
        <v>20</v>
      </c>
      <c r="D18" s="20"/>
      <c r="E18" s="20"/>
      <c r="F18" s="20"/>
      <c r="G18" s="20"/>
      <c r="H18" s="20"/>
      <c r="I18" s="19"/>
      <c r="J18" s="19">
        <f>R18+S18</f>
        <v>1269</v>
      </c>
      <c r="K18" s="20"/>
      <c r="L18" s="19">
        <f>R18+S18</f>
        <v>1269</v>
      </c>
      <c r="M18" s="19">
        <f>L18*0.2</f>
        <v>253.8</v>
      </c>
      <c r="N18" s="20"/>
      <c r="O18" s="20"/>
      <c r="P18" s="20"/>
      <c r="Q18" s="20"/>
      <c r="R18" s="19">
        <v>1191</v>
      </c>
      <c r="S18" s="19">
        <v>78</v>
      </c>
      <c r="T18" s="20"/>
      <c r="U18" s="20"/>
      <c r="V18" s="20"/>
      <c r="W18" s="19"/>
      <c r="X18" s="19">
        <v>6490</v>
      </c>
      <c r="Y18" s="19"/>
      <c r="Z18" s="19"/>
      <c r="AA18" s="20"/>
      <c r="AB18" s="20"/>
      <c r="AC18" s="19">
        <f>R18+S18</f>
        <v>1269</v>
      </c>
      <c r="AD18" s="40">
        <f>AC18*0.03</f>
        <v>38.07</v>
      </c>
      <c r="AE18" s="10"/>
    </row>
    <row r="19" spans="2:31" ht="15" customHeight="1" x14ac:dyDescent="0.25">
      <c r="B19" s="74" t="s">
        <v>46</v>
      </c>
      <c r="C19" s="87"/>
      <c r="D19" s="42"/>
      <c r="E19" s="42"/>
      <c r="F19" s="42"/>
      <c r="G19" s="42"/>
      <c r="H19" s="42"/>
      <c r="I19" s="42"/>
      <c r="J19" s="42">
        <f>J18</f>
        <v>1269</v>
      </c>
      <c r="K19" s="42"/>
      <c r="L19" s="42">
        <f t="shared" ref="L19:AD19" si="3">L18</f>
        <v>1269</v>
      </c>
      <c r="M19" s="42">
        <f t="shared" si="3"/>
        <v>253.8</v>
      </c>
      <c r="N19" s="42"/>
      <c r="O19" s="42"/>
      <c r="P19" s="42"/>
      <c r="Q19" s="42"/>
      <c r="R19" s="42">
        <f t="shared" si="3"/>
        <v>1191</v>
      </c>
      <c r="S19" s="42">
        <f t="shared" si="3"/>
        <v>78</v>
      </c>
      <c r="T19" s="42"/>
      <c r="U19" s="42"/>
      <c r="V19" s="42"/>
      <c r="W19" s="42"/>
      <c r="X19" s="42">
        <f t="shared" si="3"/>
        <v>6490</v>
      </c>
      <c r="Y19" s="42"/>
      <c r="Z19" s="42"/>
      <c r="AA19" s="42"/>
      <c r="AB19" s="42"/>
      <c r="AC19" s="42">
        <f t="shared" si="3"/>
        <v>1269</v>
      </c>
      <c r="AD19" s="42">
        <f t="shared" si="3"/>
        <v>38.07</v>
      </c>
      <c r="AE19" s="10"/>
    </row>
    <row r="20" spans="2:31" ht="7.5" customHeight="1" x14ac:dyDescent="0.25">
      <c r="B20" s="63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5"/>
      <c r="AE20" s="10"/>
    </row>
    <row r="21" spans="2:31" ht="15" customHeight="1" x14ac:dyDescent="0.25">
      <c r="B21" s="77" t="s">
        <v>50</v>
      </c>
      <c r="C21" s="78"/>
      <c r="D21" s="54">
        <f>D10+D13+D16+D19</f>
        <v>1005</v>
      </c>
      <c r="E21" s="54">
        <f t="shared" ref="E21:AD21" si="4">E10+E13+E16+E19</f>
        <v>1005</v>
      </c>
      <c r="F21" s="54">
        <f t="shared" si="4"/>
        <v>1862</v>
      </c>
      <c r="G21" s="54">
        <f t="shared" si="4"/>
        <v>1862</v>
      </c>
      <c r="H21" s="54">
        <f t="shared" si="4"/>
        <v>1862</v>
      </c>
      <c r="I21" s="54">
        <f t="shared" si="4"/>
        <v>4134</v>
      </c>
      <c r="J21" s="54">
        <f t="shared" si="4"/>
        <v>5911</v>
      </c>
      <c r="K21" s="54"/>
      <c r="L21" s="54">
        <f t="shared" si="4"/>
        <v>7178</v>
      </c>
      <c r="M21" s="54">
        <f t="shared" si="4"/>
        <v>1435.6</v>
      </c>
      <c r="N21" s="54">
        <f t="shared" si="4"/>
        <v>2867</v>
      </c>
      <c r="O21" s="54">
        <f t="shared" si="4"/>
        <v>860.1</v>
      </c>
      <c r="P21" s="54">
        <f t="shared" si="4"/>
        <v>1212</v>
      </c>
      <c r="Q21" s="54">
        <f t="shared" si="4"/>
        <v>934</v>
      </c>
      <c r="R21" s="54">
        <f t="shared" si="4"/>
        <v>2359</v>
      </c>
      <c r="S21" s="54">
        <f t="shared" si="4"/>
        <v>78</v>
      </c>
      <c r="T21" s="54">
        <f t="shared" si="4"/>
        <v>2320</v>
      </c>
      <c r="U21" s="54">
        <f>U10+U13</f>
        <v>7</v>
      </c>
      <c r="V21" s="54">
        <f t="shared" si="4"/>
        <v>275</v>
      </c>
      <c r="W21" s="54"/>
      <c r="X21" s="54">
        <f t="shared" si="4"/>
        <v>6712</v>
      </c>
      <c r="Y21" s="54">
        <f t="shared" si="4"/>
        <v>62</v>
      </c>
      <c r="Z21" s="54">
        <f t="shared" si="4"/>
        <v>425</v>
      </c>
      <c r="AA21" s="54">
        <f t="shared" si="4"/>
        <v>688</v>
      </c>
      <c r="AB21" s="54">
        <f t="shared" si="4"/>
        <v>20.64</v>
      </c>
      <c r="AC21" s="54">
        <f t="shared" si="4"/>
        <v>6222</v>
      </c>
      <c r="AD21" s="54">
        <f t="shared" si="4"/>
        <v>186.66</v>
      </c>
      <c r="AE21" s="10"/>
    </row>
    <row r="22" spans="2:31" ht="8.25" customHeight="1" x14ac:dyDescent="0.25">
      <c r="B22" s="63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5"/>
      <c r="AE22" s="10"/>
    </row>
    <row r="23" spans="2:31" ht="15" customHeight="1" x14ac:dyDescent="0.25">
      <c r="B23" s="66" t="s">
        <v>51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8"/>
      <c r="AE23" s="10"/>
    </row>
    <row r="24" spans="2:31" ht="15" customHeight="1" x14ac:dyDescent="0.25">
      <c r="B24" s="69" t="s">
        <v>53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1"/>
      <c r="AE24" s="10"/>
    </row>
    <row r="25" spans="2:31" ht="15" customHeight="1" x14ac:dyDescent="0.25">
      <c r="B25" s="44" t="s">
        <v>20</v>
      </c>
      <c r="C25" s="43" t="s">
        <v>20</v>
      </c>
      <c r="D25" s="19"/>
      <c r="E25" s="19"/>
      <c r="F25" s="19"/>
      <c r="G25" s="19"/>
      <c r="H25" s="19"/>
      <c r="I25" s="19"/>
      <c r="J25" s="19">
        <f>P25+S25+T25</f>
        <v>410</v>
      </c>
      <c r="K25" s="19">
        <v>442</v>
      </c>
      <c r="L25" s="19">
        <f>P25+S25+T25+W25</f>
        <v>852</v>
      </c>
      <c r="M25" s="19">
        <f>L25*0.2</f>
        <v>170.4</v>
      </c>
      <c r="N25" s="19"/>
      <c r="O25" s="19"/>
      <c r="P25" s="19">
        <v>279</v>
      </c>
      <c r="Q25" s="19"/>
      <c r="R25" s="19"/>
      <c r="S25" s="19">
        <v>75</v>
      </c>
      <c r="T25" s="19">
        <v>56</v>
      </c>
      <c r="U25" s="19"/>
      <c r="V25" s="19"/>
      <c r="W25" s="19">
        <v>442</v>
      </c>
      <c r="X25" s="19">
        <v>1574</v>
      </c>
      <c r="Y25" s="19">
        <v>213</v>
      </c>
      <c r="Z25" s="19"/>
      <c r="AA25" s="19">
        <v>75</v>
      </c>
      <c r="AB25" s="19">
        <f>AA25*0.03</f>
        <v>2.25</v>
      </c>
      <c r="AC25" s="19">
        <v>335</v>
      </c>
      <c r="AD25" s="40">
        <f>AC25*0.03</f>
        <v>10.049999999999999</v>
      </c>
      <c r="AE25" s="10"/>
    </row>
    <row r="26" spans="2:31" ht="15" customHeight="1" x14ac:dyDescent="0.25">
      <c r="B26" s="72" t="s">
        <v>52</v>
      </c>
      <c r="C26" s="73"/>
      <c r="D26" s="55"/>
      <c r="E26" s="55"/>
      <c r="F26" s="55"/>
      <c r="G26" s="55"/>
      <c r="H26" s="55"/>
      <c r="I26" s="55"/>
      <c r="J26" s="55">
        <f t="shared" ref="J26:AD26" si="5">J25</f>
        <v>410</v>
      </c>
      <c r="K26" s="55">
        <f t="shared" si="5"/>
        <v>442</v>
      </c>
      <c r="L26" s="55">
        <f t="shared" si="5"/>
        <v>852</v>
      </c>
      <c r="M26" s="55">
        <f t="shared" si="5"/>
        <v>170.4</v>
      </c>
      <c r="N26" s="55"/>
      <c r="O26" s="55"/>
      <c r="P26" s="55">
        <f t="shared" si="5"/>
        <v>279</v>
      </c>
      <c r="Q26" s="55"/>
      <c r="R26" s="55"/>
      <c r="S26" s="55">
        <f t="shared" si="5"/>
        <v>75</v>
      </c>
      <c r="T26" s="55">
        <f t="shared" si="5"/>
        <v>56</v>
      </c>
      <c r="U26" s="55"/>
      <c r="V26" s="55"/>
      <c r="W26" s="55">
        <f t="shared" si="5"/>
        <v>442</v>
      </c>
      <c r="X26" s="55">
        <f t="shared" si="5"/>
        <v>1574</v>
      </c>
      <c r="Y26" s="55">
        <f t="shared" si="5"/>
        <v>213</v>
      </c>
      <c r="Z26" s="55"/>
      <c r="AA26" s="55">
        <f t="shared" si="5"/>
        <v>75</v>
      </c>
      <c r="AB26" s="55">
        <f t="shared" si="5"/>
        <v>2.25</v>
      </c>
      <c r="AC26" s="55">
        <f t="shared" si="5"/>
        <v>335</v>
      </c>
      <c r="AD26" s="55">
        <f t="shared" si="5"/>
        <v>10.049999999999999</v>
      </c>
      <c r="AE26" s="10"/>
    </row>
    <row r="27" spans="2:31" ht="8.25" customHeight="1" x14ac:dyDescent="0.25">
      <c r="B27" s="63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5"/>
      <c r="AE27" s="10"/>
    </row>
    <row r="28" spans="2:31" ht="15" customHeight="1" x14ac:dyDescent="0.25">
      <c r="B28" s="66" t="s">
        <v>54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8"/>
      <c r="AE28" s="10"/>
    </row>
    <row r="29" spans="2:31" ht="15" customHeight="1" x14ac:dyDescent="0.25">
      <c r="B29" s="69" t="s">
        <v>55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1"/>
      <c r="AE29" s="10"/>
    </row>
    <row r="30" spans="2:31" ht="15" customHeight="1" x14ac:dyDescent="0.25">
      <c r="B30" s="46" t="s">
        <v>20</v>
      </c>
      <c r="C30" s="47" t="s">
        <v>20</v>
      </c>
      <c r="D30" s="51">
        <v>237</v>
      </c>
      <c r="E30" s="51">
        <v>237</v>
      </c>
      <c r="F30" s="51"/>
      <c r="G30" s="51"/>
      <c r="H30" s="51"/>
      <c r="I30" s="51">
        <v>237</v>
      </c>
      <c r="J30" s="51"/>
      <c r="K30" s="50"/>
      <c r="L30" s="51"/>
      <c r="M30" s="51"/>
      <c r="N30" s="51">
        <v>237</v>
      </c>
      <c r="O30" s="51">
        <f>N30*0.3</f>
        <v>71.099999999999994</v>
      </c>
      <c r="P30" s="51"/>
      <c r="Q30" s="50"/>
      <c r="R30" s="50"/>
      <c r="S30" s="50"/>
      <c r="T30" s="50"/>
      <c r="U30" s="50"/>
      <c r="V30" s="50"/>
      <c r="W30" s="50"/>
      <c r="X30" s="51">
        <v>776</v>
      </c>
      <c r="Y30" s="51"/>
      <c r="Z30" s="51"/>
      <c r="AA30" s="50"/>
      <c r="AB30" s="50"/>
      <c r="AC30" s="51"/>
      <c r="AD30" s="41"/>
      <c r="AE30" s="10"/>
    </row>
    <row r="31" spans="2:31" ht="15" customHeight="1" x14ac:dyDescent="0.25">
      <c r="B31" s="77" t="s">
        <v>56</v>
      </c>
      <c r="C31" s="78"/>
      <c r="D31" s="56">
        <f>D30</f>
        <v>237</v>
      </c>
      <c r="E31" s="56">
        <f t="shared" ref="E31:X31" si="6">E30</f>
        <v>237</v>
      </c>
      <c r="F31" s="56"/>
      <c r="G31" s="56"/>
      <c r="H31" s="56"/>
      <c r="I31" s="56">
        <f t="shared" si="6"/>
        <v>237</v>
      </c>
      <c r="J31" s="56"/>
      <c r="K31" s="56"/>
      <c r="L31" s="56"/>
      <c r="M31" s="56"/>
      <c r="N31" s="56">
        <f t="shared" si="6"/>
        <v>237</v>
      </c>
      <c r="O31" s="56">
        <f t="shared" si="6"/>
        <v>71.099999999999994</v>
      </c>
      <c r="P31" s="56"/>
      <c r="Q31" s="56"/>
      <c r="R31" s="56"/>
      <c r="S31" s="56"/>
      <c r="T31" s="56"/>
      <c r="U31" s="56"/>
      <c r="V31" s="56"/>
      <c r="W31" s="56"/>
      <c r="X31" s="56">
        <f t="shared" si="6"/>
        <v>776</v>
      </c>
      <c r="Y31" s="56"/>
      <c r="Z31" s="56"/>
      <c r="AA31" s="56"/>
      <c r="AB31" s="56"/>
      <c r="AC31" s="56"/>
      <c r="AD31" s="56"/>
      <c r="AE31" s="10"/>
    </row>
    <row r="32" spans="2:31" ht="11.25" customHeight="1" x14ac:dyDescent="0.2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5"/>
      <c r="AE32" s="10"/>
    </row>
    <row r="33" spans="2:33" ht="15" customHeight="1" x14ac:dyDescent="0.25">
      <c r="B33" s="60" t="s">
        <v>57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2"/>
      <c r="AE33" s="10"/>
    </row>
    <row r="34" spans="2:33" ht="15" customHeight="1" x14ac:dyDescent="0.25">
      <c r="B34" s="69" t="s">
        <v>58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1"/>
      <c r="AE34" s="10"/>
    </row>
    <row r="35" spans="2:33" ht="15" customHeight="1" x14ac:dyDescent="0.25">
      <c r="B35" s="46" t="s">
        <v>14</v>
      </c>
      <c r="C35" s="47" t="s">
        <v>23</v>
      </c>
      <c r="D35" s="51">
        <v>2055</v>
      </c>
      <c r="E35" s="51">
        <v>2055</v>
      </c>
      <c r="F35" s="51"/>
      <c r="G35" s="51"/>
      <c r="H35" s="51"/>
      <c r="I35" s="51">
        <v>2055</v>
      </c>
      <c r="J35" s="51">
        <v>1063</v>
      </c>
      <c r="K35" s="51"/>
      <c r="L35" s="51">
        <v>1063</v>
      </c>
      <c r="M35" s="51">
        <f>L35*0.2</f>
        <v>212.60000000000002</v>
      </c>
      <c r="N35" s="51">
        <v>2055</v>
      </c>
      <c r="O35" s="51">
        <f>N35*0.3</f>
        <v>616.5</v>
      </c>
      <c r="P35" s="51">
        <v>1063</v>
      </c>
      <c r="Q35" s="51"/>
      <c r="R35" s="51"/>
      <c r="S35" s="51"/>
      <c r="T35" s="51"/>
      <c r="U35" s="51">
        <v>7</v>
      </c>
      <c r="V35" s="51"/>
      <c r="W35" s="51"/>
      <c r="X35" s="51">
        <v>165</v>
      </c>
      <c r="Y35" s="51">
        <v>285</v>
      </c>
      <c r="Z35" s="51">
        <v>479</v>
      </c>
      <c r="AA35" s="51"/>
      <c r="AB35" s="51"/>
      <c r="AC35" s="51">
        <v>1070</v>
      </c>
      <c r="AD35" s="41">
        <f>AC35*0.03</f>
        <v>32.1</v>
      </c>
      <c r="AE35" s="10"/>
    </row>
    <row r="36" spans="2:33" ht="15" customHeight="1" x14ac:dyDescent="0.25">
      <c r="B36" s="77" t="s">
        <v>59</v>
      </c>
      <c r="C36" s="78"/>
      <c r="D36" s="56">
        <f>D35</f>
        <v>2055</v>
      </c>
      <c r="E36" s="56">
        <f t="shared" ref="E36:AD36" si="7">E35</f>
        <v>2055</v>
      </c>
      <c r="F36" s="56"/>
      <c r="G36" s="56"/>
      <c r="H36" s="56"/>
      <c r="I36" s="56">
        <f t="shared" si="7"/>
        <v>2055</v>
      </c>
      <c r="J36" s="56">
        <f t="shared" si="7"/>
        <v>1063</v>
      </c>
      <c r="K36" s="56"/>
      <c r="L36" s="56">
        <f t="shared" si="7"/>
        <v>1063</v>
      </c>
      <c r="M36" s="56">
        <f t="shared" si="7"/>
        <v>212.60000000000002</v>
      </c>
      <c r="N36" s="56">
        <f t="shared" si="7"/>
        <v>2055</v>
      </c>
      <c r="O36" s="56">
        <f t="shared" si="7"/>
        <v>616.5</v>
      </c>
      <c r="P36" s="56">
        <f t="shared" si="7"/>
        <v>1063</v>
      </c>
      <c r="Q36" s="56"/>
      <c r="R36" s="56"/>
      <c r="S36" s="56"/>
      <c r="T36" s="56"/>
      <c r="U36" s="56">
        <f>U35</f>
        <v>7</v>
      </c>
      <c r="V36" s="56"/>
      <c r="W36" s="56"/>
      <c r="X36" s="56">
        <f t="shared" si="7"/>
        <v>165</v>
      </c>
      <c r="Y36" s="56">
        <f t="shared" si="7"/>
        <v>285</v>
      </c>
      <c r="Z36" s="56">
        <f t="shared" si="7"/>
        <v>479</v>
      </c>
      <c r="AA36" s="56"/>
      <c r="AB36" s="56"/>
      <c r="AC36" s="56">
        <f t="shared" si="7"/>
        <v>1070</v>
      </c>
      <c r="AD36" s="56">
        <f t="shared" si="7"/>
        <v>32.1</v>
      </c>
      <c r="AE36" s="10"/>
    </row>
    <row r="37" spans="2:33" ht="12" customHeight="1" x14ac:dyDescent="0.25"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5"/>
      <c r="AE37" s="10"/>
    </row>
    <row r="38" spans="2:33" ht="15" customHeight="1" x14ac:dyDescent="0.25">
      <c r="B38" s="66" t="s">
        <v>60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8"/>
      <c r="AE38" s="10"/>
    </row>
    <row r="39" spans="2:33" ht="15" customHeight="1" x14ac:dyDescent="0.25">
      <c r="B39" s="69" t="s">
        <v>61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1"/>
      <c r="AE39" s="10"/>
    </row>
    <row r="40" spans="2:33" ht="15" customHeight="1" x14ac:dyDescent="0.25">
      <c r="B40" s="52" t="s">
        <v>21</v>
      </c>
      <c r="C40" s="53" t="s">
        <v>24</v>
      </c>
      <c r="D40" s="51">
        <v>993</v>
      </c>
      <c r="E40" s="51">
        <v>993</v>
      </c>
      <c r="F40" s="51"/>
      <c r="G40" s="51"/>
      <c r="H40" s="51"/>
      <c r="I40" s="51">
        <f>D40+292</f>
        <v>1285</v>
      </c>
      <c r="J40" s="51">
        <f>P40+T40+22</f>
        <v>738</v>
      </c>
      <c r="K40" s="51"/>
      <c r="L40" s="51">
        <v>738</v>
      </c>
      <c r="M40" s="51">
        <f>L40*0.2</f>
        <v>147.6</v>
      </c>
      <c r="N40" s="51">
        <v>1285</v>
      </c>
      <c r="O40" s="51">
        <f>N40*0.3</f>
        <v>385.5</v>
      </c>
      <c r="P40" s="51">
        <v>624</v>
      </c>
      <c r="Q40" s="51">
        <v>314</v>
      </c>
      <c r="R40" s="51"/>
      <c r="S40" s="51"/>
      <c r="T40" s="51">
        <v>92</v>
      </c>
      <c r="U40" s="51"/>
      <c r="V40" s="51"/>
      <c r="W40" s="51"/>
      <c r="X40" s="51"/>
      <c r="Y40" s="51">
        <v>154</v>
      </c>
      <c r="Z40" s="51">
        <v>75</v>
      </c>
      <c r="AA40" s="51">
        <v>292</v>
      </c>
      <c r="AB40" s="51">
        <f>AA40*0.03</f>
        <v>8.76</v>
      </c>
      <c r="AC40" s="51">
        <v>738</v>
      </c>
      <c r="AD40" s="41">
        <f>AC40*0.03</f>
        <v>22.14</v>
      </c>
      <c r="AE40" s="10"/>
    </row>
    <row r="41" spans="2:33" ht="15" customHeight="1" x14ac:dyDescent="0.25">
      <c r="B41" s="72" t="s">
        <v>62</v>
      </c>
      <c r="C41" s="73"/>
      <c r="D41" s="56">
        <f>D40</f>
        <v>993</v>
      </c>
      <c r="E41" s="56">
        <f t="shared" ref="E41:AD41" si="8">E40</f>
        <v>993</v>
      </c>
      <c r="F41" s="56"/>
      <c r="G41" s="56"/>
      <c r="H41" s="56"/>
      <c r="I41" s="56">
        <f t="shared" si="8"/>
        <v>1285</v>
      </c>
      <c r="J41" s="56">
        <f t="shared" si="8"/>
        <v>738</v>
      </c>
      <c r="K41" s="56"/>
      <c r="L41" s="56">
        <f t="shared" si="8"/>
        <v>738</v>
      </c>
      <c r="M41" s="56">
        <f t="shared" si="8"/>
        <v>147.6</v>
      </c>
      <c r="N41" s="56">
        <f t="shared" si="8"/>
        <v>1285</v>
      </c>
      <c r="O41" s="56">
        <f t="shared" si="8"/>
        <v>385.5</v>
      </c>
      <c r="P41" s="56">
        <f t="shared" si="8"/>
        <v>624</v>
      </c>
      <c r="Q41" s="56">
        <f t="shared" si="8"/>
        <v>314</v>
      </c>
      <c r="R41" s="56"/>
      <c r="S41" s="56"/>
      <c r="T41" s="56">
        <f t="shared" si="8"/>
        <v>92</v>
      </c>
      <c r="U41" s="56"/>
      <c r="V41" s="56"/>
      <c r="W41" s="56"/>
      <c r="X41" s="56"/>
      <c r="Y41" s="56">
        <f t="shared" si="8"/>
        <v>154</v>
      </c>
      <c r="Z41" s="56">
        <f t="shared" si="8"/>
        <v>75</v>
      </c>
      <c r="AA41" s="56">
        <f t="shared" si="8"/>
        <v>292</v>
      </c>
      <c r="AB41" s="56">
        <f t="shared" si="8"/>
        <v>8.76</v>
      </c>
      <c r="AC41" s="56">
        <f t="shared" si="8"/>
        <v>738</v>
      </c>
      <c r="AD41" s="56">
        <f t="shared" si="8"/>
        <v>22.14</v>
      </c>
      <c r="AE41" s="10"/>
    </row>
    <row r="42" spans="2:33" ht="12" customHeight="1" thickBot="1" x14ac:dyDescent="0.3">
      <c r="B42" s="74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6"/>
      <c r="AE42" s="10"/>
    </row>
    <row r="43" spans="2:33" ht="15" customHeight="1" thickBot="1" x14ac:dyDescent="0.3">
      <c r="B43" s="58" t="s">
        <v>63</v>
      </c>
      <c r="C43" s="59"/>
      <c r="D43" s="57">
        <f>D21+D26+D31+D36+D41</f>
        <v>4290</v>
      </c>
      <c r="E43" s="57">
        <f t="shared" ref="E43:AD43" si="9">E21+E26+E31+E36+E41</f>
        <v>4290</v>
      </c>
      <c r="F43" s="57">
        <f t="shared" si="9"/>
        <v>1862</v>
      </c>
      <c r="G43" s="57">
        <f t="shared" si="9"/>
        <v>1862</v>
      </c>
      <c r="H43" s="57">
        <f t="shared" si="9"/>
        <v>1862</v>
      </c>
      <c r="I43" s="57">
        <f t="shared" si="9"/>
        <v>7711</v>
      </c>
      <c r="J43" s="57">
        <f t="shared" si="9"/>
        <v>8122</v>
      </c>
      <c r="K43" s="57">
        <f t="shared" si="9"/>
        <v>442</v>
      </c>
      <c r="L43" s="57">
        <f t="shared" si="9"/>
        <v>9831</v>
      </c>
      <c r="M43" s="57">
        <f t="shared" si="9"/>
        <v>1966.1999999999998</v>
      </c>
      <c r="N43" s="57">
        <f t="shared" si="9"/>
        <v>6444</v>
      </c>
      <c r="O43" s="57">
        <f t="shared" si="9"/>
        <v>1933.2</v>
      </c>
      <c r="P43" s="57">
        <f t="shared" si="9"/>
        <v>3178</v>
      </c>
      <c r="Q43" s="57">
        <f t="shared" si="9"/>
        <v>1248</v>
      </c>
      <c r="R43" s="57">
        <f t="shared" si="9"/>
        <v>2359</v>
      </c>
      <c r="S43" s="57">
        <f t="shared" si="9"/>
        <v>153</v>
      </c>
      <c r="T43" s="57">
        <f t="shared" si="9"/>
        <v>2468</v>
      </c>
      <c r="U43" s="57">
        <f>U21+U36</f>
        <v>14</v>
      </c>
      <c r="V43" s="57">
        <f t="shared" si="9"/>
        <v>275</v>
      </c>
      <c r="W43" s="57">
        <f t="shared" si="9"/>
        <v>442</v>
      </c>
      <c r="X43" s="57">
        <f t="shared" si="9"/>
        <v>9227</v>
      </c>
      <c r="Y43" s="57">
        <f t="shared" si="9"/>
        <v>714</v>
      </c>
      <c r="Z43" s="57">
        <f t="shared" si="9"/>
        <v>979</v>
      </c>
      <c r="AA43" s="57">
        <f t="shared" si="9"/>
        <v>1055</v>
      </c>
      <c r="AB43" s="57">
        <f t="shared" si="9"/>
        <v>31.65</v>
      </c>
      <c r="AC43" s="57">
        <f t="shared" si="9"/>
        <v>8365</v>
      </c>
      <c r="AD43" s="57">
        <f t="shared" si="9"/>
        <v>250.95</v>
      </c>
    </row>
    <row r="44" spans="2:33" ht="15" customHeight="1" x14ac:dyDescent="0.25">
      <c r="B44" s="6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</row>
    <row r="45" spans="2:33" ht="15" customHeight="1" x14ac:dyDescent="0.25">
      <c r="B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2:33" ht="15" customHeight="1" x14ac:dyDescent="0.25">
      <c r="B46" s="6"/>
    </row>
    <row r="47" spans="2:33" ht="15" customHeight="1" x14ac:dyDescent="0.25">
      <c r="B47" s="6" t="s">
        <v>64</v>
      </c>
      <c r="D47" s="32"/>
      <c r="E47" s="32"/>
      <c r="F47" s="32"/>
      <c r="G47" s="32"/>
      <c r="H47" s="32"/>
      <c r="I47" s="32"/>
      <c r="J47" s="32"/>
      <c r="K47" s="32"/>
      <c r="L47" s="32"/>
      <c r="M47" s="3"/>
      <c r="N47" s="32"/>
      <c r="O47" s="3"/>
      <c r="P47" s="32"/>
      <c r="Q47" s="31"/>
      <c r="R47" s="32"/>
      <c r="S47" s="32"/>
      <c r="T47" s="32"/>
      <c r="U47" s="32"/>
      <c r="V47" s="32"/>
      <c r="W47" s="32"/>
      <c r="X47" s="31"/>
      <c r="Y47" s="8"/>
      <c r="Z47" s="31"/>
      <c r="AA47" s="31"/>
      <c r="AB47" s="31"/>
      <c r="AC47" s="8"/>
      <c r="AD47" s="1"/>
      <c r="AE47" s="10"/>
      <c r="AF47" s="4"/>
      <c r="AG47" s="4"/>
    </row>
    <row r="48" spans="2:33" ht="15" customHeight="1" x14ac:dyDescent="0.25">
      <c r="B48" s="6" t="s">
        <v>65</v>
      </c>
      <c r="W48" s="33"/>
      <c r="AC48" s="22"/>
      <c r="AD48" s="22"/>
      <c r="AE48" s="10"/>
      <c r="AF48" s="10"/>
    </row>
    <row r="49" spans="2:36" ht="9.9499999999999993" customHeight="1" x14ac:dyDescent="0.25">
      <c r="B49" s="6" t="s">
        <v>66</v>
      </c>
      <c r="AC49" s="22"/>
      <c r="AD49" s="22"/>
      <c r="AE49" s="17"/>
      <c r="AF49" s="16"/>
      <c r="AG49" s="12"/>
    </row>
    <row r="50" spans="2:36" ht="9.9499999999999993" customHeight="1" x14ac:dyDescent="0.25">
      <c r="B50" s="6"/>
      <c r="AC50" s="22"/>
      <c r="AD50" s="22"/>
      <c r="AE50" s="17"/>
      <c r="AF50" s="16"/>
      <c r="AG50" s="12"/>
    </row>
    <row r="51" spans="2:36" ht="53.25" customHeight="1" x14ac:dyDescent="0.25">
      <c r="B51" s="6"/>
      <c r="W51" s="34"/>
      <c r="AC51" s="5"/>
      <c r="AD51" s="25"/>
      <c r="AE51" s="17"/>
      <c r="AF51" s="16"/>
      <c r="AG51" s="12"/>
    </row>
    <row r="52" spans="2:36" ht="15" customHeight="1" x14ac:dyDescent="0.25">
      <c r="B52" s="6"/>
      <c r="AD52" s="24"/>
      <c r="AE52" s="17"/>
      <c r="AF52" s="16"/>
      <c r="AG52" s="13"/>
    </row>
    <row r="53" spans="2:36" ht="15" customHeight="1" x14ac:dyDescent="0.25">
      <c r="B53" s="6"/>
      <c r="AD53" s="24"/>
      <c r="AE53" s="17"/>
      <c r="AF53" s="16"/>
      <c r="AG53" s="13"/>
    </row>
    <row r="54" spans="2:36" ht="15" customHeight="1" x14ac:dyDescent="0.25">
      <c r="B54" s="6"/>
      <c r="AD54" s="24"/>
      <c r="AE54" s="17"/>
      <c r="AF54" s="16"/>
      <c r="AG54" s="12"/>
    </row>
    <row r="55" spans="2:36" ht="33" customHeight="1" x14ac:dyDescent="0.25">
      <c r="B55" s="6"/>
      <c r="AD55" s="25"/>
      <c r="AE55" s="17"/>
      <c r="AF55" s="16"/>
      <c r="AG55" s="12"/>
    </row>
    <row r="56" spans="2:36" ht="30.75" customHeight="1" x14ac:dyDescent="0.25">
      <c r="B56" s="6"/>
      <c r="AD56" s="25"/>
      <c r="AE56" s="17"/>
      <c r="AF56" s="16"/>
      <c r="AG56" s="12"/>
    </row>
    <row r="57" spans="2:36" ht="30.75" customHeight="1" x14ac:dyDescent="0.25">
      <c r="B57" s="6"/>
      <c r="AD57" s="25"/>
      <c r="AE57" s="17"/>
      <c r="AF57" s="16"/>
      <c r="AG57" s="12"/>
    </row>
    <row r="58" spans="2:36" ht="15" customHeight="1" x14ac:dyDescent="0.25">
      <c r="B58" s="6"/>
      <c r="AD58" s="24"/>
      <c r="AE58" s="17"/>
      <c r="AF58" s="16"/>
      <c r="AG58" s="12"/>
    </row>
    <row r="59" spans="2:36" ht="15" customHeight="1" x14ac:dyDescent="0.25">
      <c r="B59" s="6"/>
      <c r="AD59" s="26"/>
      <c r="AE59" s="17"/>
      <c r="AF59" s="16"/>
      <c r="AG59" s="12"/>
    </row>
    <row r="60" spans="2:36" ht="15" customHeight="1" x14ac:dyDescent="0.25">
      <c r="B60" s="6"/>
      <c r="AD60" s="24"/>
      <c r="AE60" s="17"/>
      <c r="AF60" s="16"/>
      <c r="AG60" s="15"/>
      <c r="AH60" s="15"/>
      <c r="AI60" s="9"/>
      <c r="AJ60" s="9"/>
    </row>
    <row r="61" spans="2:36" ht="15" customHeight="1" x14ac:dyDescent="0.25">
      <c r="B61" s="6"/>
      <c r="AD61" s="24"/>
      <c r="AE61" s="17"/>
      <c r="AF61" s="16"/>
      <c r="AG61" s="15"/>
      <c r="AH61" s="15"/>
      <c r="AI61" s="9"/>
      <c r="AJ61" s="9"/>
    </row>
    <row r="62" spans="2:36" ht="15" customHeight="1" x14ac:dyDescent="0.25">
      <c r="B62" s="6"/>
      <c r="AD62" s="24"/>
      <c r="AE62" s="17"/>
      <c r="AF62" s="16"/>
      <c r="AG62" s="15"/>
      <c r="AH62" s="15"/>
      <c r="AI62" s="9"/>
      <c r="AJ62" s="9"/>
    </row>
    <row r="63" spans="2:36" ht="15" customHeight="1" x14ac:dyDescent="0.25">
      <c r="B63" s="6"/>
      <c r="AD63" s="24"/>
      <c r="AE63" s="17"/>
      <c r="AF63" s="16"/>
    </row>
    <row r="64" spans="2:36" ht="15" customHeight="1" x14ac:dyDescent="0.25">
      <c r="B64" s="6"/>
      <c r="AD64" s="23"/>
      <c r="AE64" s="18"/>
      <c r="AF64" s="16"/>
    </row>
    <row r="65" spans="2:32" ht="15" customHeight="1" x14ac:dyDescent="0.25">
      <c r="B65" s="6"/>
      <c r="AD65" s="5"/>
      <c r="AE65" s="5"/>
      <c r="AF65" s="5"/>
    </row>
    <row r="66" spans="2:32" ht="15" customHeight="1" x14ac:dyDescent="0.25">
      <c r="AD66" s="5"/>
      <c r="AE66" s="5"/>
      <c r="AF66" s="5"/>
    </row>
    <row r="67" spans="2:32" ht="15" customHeight="1" x14ac:dyDescent="0.25">
      <c r="AD67" s="5"/>
      <c r="AE67" s="5"/>
      <c r="AF67" s="5"/>
    </row>
    <row r="68" spans="2:32" ht="15" customHeight="1" x14ac:dyDescent="0.25">
      <c r="AD68" s="5"/>
      <c r="AE68" s="5"/>
      <c r="AF68" s="5"/>
    </row>
    <row r="69" spans="2:32" ht="15" customHeight="1" x14ac:dyDescent="0.25">
      <c r="AD69" s="5"/>
      <c r="AE69" s="5"/>
      <c r="AF69" s="5"/>
    </row>
    <row r="70" spans="2:32" ht="15" customHeight="1" x14ac:dyDescent="0.25">
      <c r="AD70" s="5"/>
      <c r="AE70" s="5"/>
      <c r="AF70" s="5"/>
    </row>
    <row r="71" spans="2:32" ht="15" customHeight="1" x14ac:dyDescent="0.25">
      <c r="AD71" s="5"/>
      <c r="AE71" s="5"/>
      <c r="AF71" s="5"/>
    </row>
    <row r="72" spans="2:32" ht="8.25" customHeight="1" x14ac:dyDescent="0.25">
      <c r="AD72" s="5"/>
      <c r="AE72" s="5"/>
      <c r="AF72" s="5"/>
    </row>
    <row r="73" spans="2:32" ht="15" customHeight="1" x14ac:dyDescent="0.25">
      <c r="AD73" s="5"/>
      <c r="AE73" s="5"/>
      <c r="AF73" s="5"/>
    </row>
    <row r="74" spans="2:32" ht="15" customHeight="1" x14ac:dyDescent="0.25">
      <c r="AD74" s="5"/>
      <c r="AE74" s="5"/>
      <c r="AF74" s="5"/>
    </row>
    <row r="75" spans="2:32" ht="15" customHeight="1" x14ac:dyDescent="0.25">
      <c r="AD75" s="5"/>
      <c r="AE75" s="5"/>
      <c r="AF75" s="5"/>
    </row>
    <row r="76" spans="2:32" ht="15" customHeight="1" x14ac:dyDescent="0.25">
      <c r="AD76" s="5"/>
      <c r="AE76" s="5"/>
      <c r="AF76" s="5"/>
    </row>
    <row r="77" spans="2:32" ht="15" customHeight="1" x14ac:dyDescent="0.25">
      <c r="AD77" s="5"/>
      <c r="AE77" s="5"/>
      <c r="AF77" s="5"/>
    </row>
    <row r="78" spans="2:32" ht="15" customHeight="1" x14ac:dyDescent="0.25">
      <c r="AD78" s="5"/>
      <c r="AE78" s="5"/>
      <c r="AF78" s="5"/>
    </row>
    <row r="79" spans="2:32" ht="15" customHeight="1" x14ac:dyDescent="0.25">
      <c r="AD79" s="5"/>
      <c r="AE79" s="5"/>
      <c r="AF79" s="5"/>
    </row>
    <row r="80" spans="2:32" ht="7.5" customHeight="1" x14ac:dyDescent="0.25">
      <c r="AD80" s="5"/>
      <c r="AE80" s="5"/>
      <c r="AF80" s="5"/>
    </row>
    <row r="81" spans="30:32" ht="15" customHeight="1" x14ac:dyDescent="0.25">
      <c r="AD81" s="5"/>
      <c r="AE81" s="5"/>
      <c r="AF81" s="5"/>
    </row>
    <row r="82" spans="30:32" ht="22.5" customHeight="1" x14ac:dyDescent="0.25"/>
    <row r="83" spans="30:32" ht="23.25" customHeight="1" x14ac:dyDescent="0.25"/>
    <row r="84" spans="30:32" ht="15" customHeight="1" x14ac:dyDescent="0.25"/>
    <row r="85" spans="30:32" ht="15" customHeight="1" x14ac:dyDescent="0.25"/>
    <row r="86" spans="30:32" ht="15" customHeight="1" x14ac:dyDescent="0.25"/>
    <row r="87" spans="30:32" ht="15" customHeight="1" x14ac:dyDescent="0.25"/>
    <row r="88" spans="30:32" ht="7.5" customHeight="1" x14ac:dyDescent="0.25"/>
    <row r="89" spans="30:32" ht="15" customHeight="1" x14ac:dyDescent="0.25"/>
  </sheetData>
  <mergeCells count="57">
    <mergeCell ref="B1:AD1"/>
    <mergeCell ref="B2:B5"/>
    <mergeCell ref="C2:C5"/>
    <mergeCell ref="D2:D4"/>
    <mergeCell ref="E2:E4"/>
    <mergeCell ref="F2:F4"/>
    <mergeCell ref="G2:G4"/>
    <mergeCell ref="H2:H4"/>
    <mergeCell ref="I2:I4"/>
    <mergeCell ref="V2:V4"/>
    <mergeCell ref="J2:J4"/>
    <mergeCell ref="K2:K4"/>
    <mergeCell ref="L5:M5"/>
    <mergeCell ref="N5:O5"/>
    <mergeCell ref="U2:U4"/>
    <mergeCell ref="B7:AD7"/>
    <mergeCell ref="L2:M4"/>
    <mergeCell ref="N2:O4"/>
    <mergeCell ref="P2:P4"/>
    <mergeCell ref="Q2:Q4"/>
    <mergeCell ref="R2:R4"/>
    <mergeCell ref="S2:S4"/>
    <mergeCell ref="T2:T4"/>
    <mergeCell ref="W2:W4"/>
    <mergeCell ref="X2:X4"/>
    <mergeCell ref="Y2:Y5"/>
    <mergeCell ref="Z2:Z5"/>
    <mergeCell ref="AA2:AB4"/>
    <mergeCell ref="AC2:AD4"/>
    <mergeCell ref="B8:AD8"/>
    <mergeCell ref="B10:C10"/>
    <mergeCell ref="B27:AD27"/>
    <mergeCell ref="B13:C13"/>
    <mergeCell ref="B14:AD14"/>
    <mergeCell ref="B16:C16"/>
    <mergeCell ref="B17:AD17"/>
    <mergeCell ref="B19:C19"/>
    <mergeCell ref="B20:AD20"/>
    <mergeCell ref="B21:C21"/>
    <mergeCell ref="B22:AD22"/>
    <mergeCell ref="B23:AD23"/>
    <mergeCell ref="B24:AD24"/>
    <mergeCell ref="B26:C26"/>
    <mergeCell ref="B11:AD11"/>
    <mergeCell ref="B28:AD28"/>
    <mergeCell ref="B29:AD29"/>
    <mergeCell ref="B31:C31"/>
    <mergeCell ref="B34:AD34"/>
    <mergeCell ref="B36:C36"/>
    <mergeCell ref="B43:C43"/>
    <mergeCell ref="B33:AD33"/>
    <mergeCell ref="B32:AD32"/>
    <mergeCell ref="B38:AD38"/>
    <mergeCell ref="B39:AD39"/>
    <mergeCell ref="B41:C41"/>
    <mergeCell ref="B42:AD42"/>
    <mergeCell ref="B37:AD37"/>
  </mergeCells>
  <pageMargins left="0.59055118110236227" right="0.19685039370078741" top="0.94488188976377963" bottom="0.74803149606299213" header="0.31496062992125984" footer="0.31496062992125984"/>
  <pageSetup paperSize="8" scale="58" orientation="landscape" r:id="rId1"/>
  <headerFooter>
    <oddHeader>&amp;L&amp;"Trebuchet MS,Regular"&amp;10VALGAS-VALKAS DVĪŅU PILSĒTAS CENTRA ATTĪSTĪBA 
Adrese: Valka novads Latvija; Valga novads Igaunija
2.1 DAĻA. TERITORIJAS SADAĻA&amp;R&amp;"Trebuchet MS,Regular"&amp;10Darba nr. IN1601
Stadija: PP
21.05.2018</oddHeader>
    <oddFooter>&amp;L&amp;"Trebuchet MS,Regular"&amp;10OÜ Keskkonnaprojekt
Atbildīgais speciālists: Vadim Mahkats (EST), Ilze Mežole-Unte (LAT)&amp;C&amp;"Trebuchet MS,Regular"&amp;10&amp;P(&amp;N)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Seguma_Valka</vt:lpstr>
      <vt:lpstr>Seguma_Valka!Print_Area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</dc:creator>
  <cp:lastModifiedBy>user</cp:lastModifiedBy>
  <cp:lastPrinted>2018-03-20T14:15:35Z</cp:lastPrinted>
  <dcterms:created xsi:type="dcterms:W3CDTF">2014-06-10T07:17:32Z</dcterms:created>
  <dcterms:modified xsi:type="dcterms:W3CDTF">2018-07-02T09:51:56Z</dcterms:modified>
</cp:coreProperties>
</file>